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852" yWindow="588" windowWidth="17952" windowHeight="11700" activeTab="0"/>
  </bookViews>
  <sheets>
    <sheet name="AG ESPUMOSO" sheetId="1" r:id="rId1"/>
  </sheets>
  <definedNames>
    <definedName name="_xlnm.Print_Area" localSheetId="0">'AG ESPUMOSO'!$A$1:$H$342</definedName>
    <definedName name="_xlnm.Print_Titles" localSheetId="0">'AG ESPUMOSO'!$11:$12</definedName>
  </definedNames>
  <calcPr fullCalcOnLoad="1" fullPrecision="0"/>
</workbook>
</file>

<file path=xl/sharedStrings.xml><?xml version="1.0" encoding="utf-8"?>
<sst xmlns="http://schemas.openxmlformats.org/spreadsheetml/2006/main" count="943" uniqueCount="497">
  <si>
    <t xml:space="preserve">       - vaso sanitário completo</t>
  </si>
  <si>
    <t xml:space="preserve">       - pia com coluna completa</t>
  </si>
  <si>
    <t>" as built"  de todos os projetos</t>
  </si>
  <si>
    <t xml:space="preserve">      - persiana</t>
  </si>
  <si>
    <t>2.5.1</t>
  </si>
  <si>
    <t>2.5.2</t>
  </si>
  <si>
    <t>APARELHOS , ACESSÓRIOS E METAIS SANITÁRIOS</t>
  </si>
  <si>
    <t xml:space="preserve">torneira para copa </t>
  </si>
  <si>
    <t>3.7</t>
  </si>
  <si>
    <t>3.8</t>
  </si>
  <si>
    <t>3.9</t>
  </si>
  <si>
    <t>3.10</t>
  </si>
  <si>
    <t>3.11</t>
  </si>
  <si>
    <t>2.7</t>
  </si>
  <si>
    <t>2.8</t>
  </si>
  <si>
    <t>1.8</t>
  </si>
  <si>
    <t>HIDROSSANITÁRIO</t>
  </si>
  <si>
    <t>SUBTOTAL HIDROSSANITÁRIO</t>
  </si>
  <si>
    <t xml:space="preserve">    - Esmalte sintético s/ emassamento sobre madeira e ferro</t>
  </si>
  <si>
    <t>kg</t>
  </si>
  <si>
    <t xml:space="preserve">       - ø 100 x 75 mm</t>
  </si>
  <si>
    <t xml:space="preserve">       - ø 100 x 50 mm</t>
  </si>
  <si>
    <t xml:space="preserve">       - ø 75 x 75 mm</t>
  </si>
  <si>
    <t>Te sanitário/junção simples PVC rígido para esgoto:</t>
  </si>
  <si>
    <t>Caixa sifonada com grelha 150 mm</t>
  </si>
  <si>
    <t>Caixa de gordura com tampa 250 x 172 mm</t>
  </si>
  <si>
    <t xml:space="preserve">       - ø 25 mm x 1/2" azul</t>
  </si>
  <si>
    <t xml:space="preserve">       - ø 25 mm</t>
  </si>
  <si>
    <t>Joelho PVC soldável</t>
  </si>
  <si>
    <t>Tubo PVC rígido soldável</t>
  </si>
  <si>
    <t xml:space="preserve">       - ø ¾"- para pia da copa</t>
  </si>
  <si>
    <t>2.9</t>
  </si>
  <si>
    <t>1.2.4</t>
  </si>
  <si>
    <t>cj</t>
  </si>
  <si>
    <t>Caixa de passagem c/ tampa cega tipo condulete diam 25mm</t>
  </si>
  <si>
    <t>Caixa de passagem c/ tampa cega tipo condulete diam 20mm</t>
  </si>
  <si>
    <t xml:space="preserve">          - ø 20mm (3/4").</t>
  </si>
  <si>
    <t>Eletroduto de aço galvanizado semipesado:</t>
  </si>
  <si>
    <t>2.13</t>
  </si>
  <si>
    <t>2.12</t>
  </si>
  <si>
    <t>2.11</t>
  </si>
  <si>
    <t>2.10</t>
  </si>
  <si>
    <t xml:space="preserve"> Suporte de canaleta de aluminio branco com um interruptor duplo.</t>
  </si>
  <si>
    <t xml:space="preserve">          - seção 2,5mm² - (iluminação/Tomadas).</t>
  </si>
  <si>
    <t>PONTOS DE LUZ /TOMADAS e AR CONDICIONADO</t>
  </si>
  <si>
    <t>1.22</t>
  </si>
  <si>
    <t>1.21</t>
  </si>
  <si>
    <t>1.20</t>
  </si>
  <si>
    <t>1.19</t>
  </si>
  <si>
    <t>1.18</t>
  </si>
  <si>
    <t>1.17</t>
  </si>
  <si>
    <t>1.16</t>
  </si>
  <si>
    <t>1.15</t>
  </si>
  <si>
    <t>1.14</t>
  </si>
  <si>
    <t>1.13</t>
  </si>
  <si>
    <t>1.12</t>
  </si>
  <si>
    <t>1.11</t>
  </si>
  <si>
    <t>1.10</t>
  </si>
  <si>
    <t xml:space="preserve">            - disjuntor 3x16A/4,5kA/380V - Geral Capacitores</t>
  </si>
  <si>
    <t>Quadro Distribuição dos No Break - QD-BK</t>
  </si>
  <si>
    <t>1.9</t>
  </si>
  <si>
    <t xml:space="preserve">            - dispositivo DR 2x25A sensibilidade 30mA </t>
  </si>
  <si>
    <t xml:space="preserve">            - disjuntor 1x25A/4,5kA/380V</t>
  </si>
  <si>
    <t>Quadro Geral de Baixa Tensão (existente) - QGBT</t>
  </si>
  <si>
    <t xml:space="preserve">MONTAGEM DE CENTROS DE DISTRIBUIÇÃO: </t>
  </si>
  <si>
    <t>Patch Cord 2,5m (Estações de Trabalho)</t>
  </si>
  <si>
    <t xml:space="preserve">Patch Panel 24 portas p/ Rack 19" </t>
  </si>
  <si>
    <t>Cabo UTP cat. 5e (isolamento baixa emissão de gases)</t>
  </si>
  <si>
    <t xml:space="preserve"> Suporte para canaleta de aluminio p/tres blocos com tres blocos c/RJ.45.</t>
  </si>
  <si>
    <t>PONTOS PARA A TRANSMISSÃO DE DADOS:</t>
  </si>
  <si>
    <t>Plug adaptador p/tomada padrão brasileiro</t>
  </si>
  <si>
    <t xml:space="preserve"> Suporte para canaleta de aluminio p/tres blocos com uma tomada tipo bloco NBR.20A (azul) , mais dois blocos cegos.</t>
  </si>
  <si>
    <t>Acessório tipo flange p/ conexão CD/Eletrocalha x canaleta de aluminio 73x45mm</t>
  </si>
  <si>
    <t>Curva horizontal 90º metálica - específica de canaleta de aluminio 73x25mm</t>
  </si>
  <si>
    <t>Caixa de aluminio 100x100x50mm específica de canaleta de aluminio</t>
  </si>
  <si>
    <t>Adaptador para canaleta Dutotec 73x25mm - 3x1"</t>
  </si>
  <si>
    <t xml:space="preserve">Dispositivo DR 25A sensibilidade 30mA </t>
  </si>
  <si>
    <t xml:space="preserve">        - disjuntor 1x16A/4,5kA - (CD-ESTAB)</t>
  </si>
  <si>
    <t>INSTALAÇÕES ELÉTRICAS</t>
  </si>
  <si>
    <t>Patch Cord 1,0m (Rack) - Cor Verde</t>
  </si>
  <si>
    <t>Patch Panel 24 portas p/ Rack 19"  (Estações de Trabalho)</t>
  </si>
  <si>
    <t>Terminal de fechamento p/ eletrocalha 75x50mm</t>
  </si>
  <si>
    <t>Emenda interna tipo "U" p/ eletrocalha 75x50mm</t>
  </si>
  <si>
    <t>Acessórios para eletrocalha 75x50mm</t>
  </si>
  <si>
    <t>Curva horizontal 90º para eletrocalha 75x50mm</t>
  </si>
  <si>
    <t>Curva vertical de inversão para eletrocalha 75x50mm</t>
  </si>
  <si>
    <t xml:space="preserve">Suporte suspensão para eletrocalha 75x50mm </t>
  </si>
  <si>
    <t>Tampa para eletrocalha 75mm</t>
  </si>
  <si>
    <t xml:space="preserve">Eletrocalha lisa 75x50mm </t>
  </si>
  <si>
    <t>pç</t>
  </si>
  <si>
    <t>Certficação dos Cabos de Rede UTP Cat. 5E</t>
  </si>
  <si>
    <t>Asbuilts das Instalações Elet./Log./Telef./alarme</t>
  </si>
  <si>
    <t>TUBULAÇÃO SECUNDARIA COM ESPERAS TELEFÔNICAS:</t>
  </si>
  <si>
    <t>tampo em inox com cuba e espelho 120,0 x 52,0cm</t>
  </si>
  <si>
    <t>VII</t>
  </si>
  <si>
    <t>COMPLEMENTOS/DIVERSOS</t>
  </si>
  <si>
    <t>1.1</t>
  </si>
  <si>
    <t>PLANILHA DE ORÇAMENTOS - COMPRA DE MATERIAIS E/OU SERVIÇOS</t>
  </si>
  <si>
    <t>ITEM</t>
  </si>
  <si>
    <t>DESCRIÇÃO</t>
  </si>
  <si>
    <t>PREÇO UNITÁRIO</t>
  </si>
  <si>
    <t>PREÇO TOTAL</t>
  </si>
  <si>
    <t>MATERIAL</t>
  </si>
  <si>
    <t>MÃO DE OBRA</t>
  </si>
  <si>
    <t>m²</t>
  </si>
  <si>
    <t>un</t>
  </si>
  <si>
    <t>I</t>
  </si>
  <si>
    <t>SUBTOTAL OBRAS CIVIS</t>
  </si>
  <si>
    <t>m</t>
  </si>
  <si>
    <t>2.1</t>
  </si>
  <si>
    <t>1.2</t>
  </si>
  <si>
    <t>1.3</t>
  </si>
  <si>
    <t>1.4</t>
  </si>
  <si>
    <t>2.2</t>
  </si>
  <si>
    <t xml:space="preserve"> </t>
  </si>
  <si>
    <t>x,xx</t>
  </si>
  <si>
    <t>2.3</t>
  </si>
  <si>
    <t>PROGRAMAÇÃO VISUAL INTERNA</t>
  </si>
  <si>
    <t>m³</t>
  </si>
  <si>
    <t>PINTURA</t>
  </si>
  <si>
    <t>3.1</t>
  </si>
  <si>
    <t>4.1</t>
  </si>
  <si>
    <t>QUANT.</t>
  </si>
  <si>
    <t>UNID.</t>
  </si>
  <si>
    <t xml:space="preserve"> OBRAS CIVIS</t>
  </si>
  <si>
    <t xml:space="preserve"> INSTALAÇÕES PROVISÓRIAS</t>
  </si>
  <si>
    <t>Placa de obra</t>
  </si>
  <si>
    <t>conj.</t>
  </si>
  <si>
    <t xml:space="preserve"> SERVIÇOS PRELIMINARES</t>
  </si>
  <si>
    <t>Demolição</t>
  </si>
  <si>
    <t>conj</t>
  </si>
  <si>
    <t>Retirada de entulho</t>
  </si>
  <si>
    <t>PAVIMENTAÇÕES</t>
  </si>
  <si>
    <t>Pisos:</t>
  </si>
  <si>
    <t xml:space="preserve">       - regularizaçao para pavimentação colada </t>
  </si>
  <si>
    <t>REVESTIMENTOS</t>
  </si>
  <si>
    <t>ESQUADRIAS E ELEMENTOS METALICOS</t>
  </si>
  <si>
    <t xml:space="preserve">    - Acrílica com emassamento </t>
  </si>
  <si>
    <t>LIMPEZA</t>
  </si>
  <si>
    <t>Limpeza permanente da obra</t>
  </si>
  <si>
    <t>Limpeza final da obra</t>
  </si>
  <si>
    <t>INTERIORES</t>
  </si>
  <si>
    <t>1.1.1</t>
  </si>
  <si>
    <t>SUBTOTAL INTERIORES</t>
  </si>
  <si>
    <t>3.2</t>
  </si>
  <si>
    <t>3.3</t>
  </si>
  <si>
    <t xml:space="preserve">saboneteira </t>
  </si>
  <si>
    <t>toalheiro p/ papel toalha</t>
  </si>
  <si>
    <t>1.1.2</t>
  </si>
  <si>
    <t>1.1.3</t>
  </si>
  <si>
    <t>2.4</t>
  </si>
  <si>
    <t>1.2.1</t>
  </si>
  <si>
    <t>1.2.2</t>
  </si>
  <si>
    <t>Biombos atendimento</t>
  </si>
  <si>
    <t>3.4</t>
  </si>
  <si>
    <t xml:space="preserve">TOTAL GERAL </t>
  </si>
  <si>
    <t>INSTALAÇÕES ELÉTRICAS:</t>
  </si>
  <si>
    <t>2.5</t>
  </si>
  <si>
    <t>2.6</t>
  </si>
  <si>
    <t>INSTALAÇÕES DE AR CONDICIONADO</t>
  </si>
  <si>
    <t xml:space="preserve">papeleira </t>
  </si>
  <si>
    <t>Copa:</t>
  </si>
  <si>
    <t>espelho cristal 50,0cm x 100,0cm</t>
  </si>
  <si>
    <t xml:space="preserve">MOBILIÁRIO </t>
  </si>
  <si>
    <t>1.2.3</t>
  </si>
  <si>
    <t>SUBTOTAL ELÉTRICO:</t>
  </si>
  <si>
    <t>VIII</t>
  </si>
  <si>
    <t>INSTALAÇÕES DE AUTOMAÇÃO (ELÉTRICA E SINAL).</t>
  </si>
  <si>
    <t>SUBTOTAL  AUTOMAÇÃO</t>
  </si>
  <si>
    <t>IX</t>
  </si>
  <si>
    <t>INSTALAÇÕES TELEFÔNICAS:</t>
  </si>
  <si>
    <t>SUBTOTAL TELEFÔNICO:</t>
  </si>
  <si>
    <t>SUBTOTAL ALARME/CFTV</t>
  </si>
  <si>
    <t>XI</t>
  </si>
  <si>
    <t>SERVIÇOS COMPLEMENTARES ELÉTRICA/AUTOMAÇÃO/TELEFÔNICO</t>
  </si>
  <si>
    <t>SUBTOTAL SERVIÇOS COMPLEMENTARES</t>
  </si>
  <si>
    <t>3.5</t>
  </si>
  <si>
    <t xml:space="preserve">    - Esmalte sintético c/ emassamento sobre madeira </t>
  </si>
  <si>
    <t>balcão 3 portas e 3 gavetas branco</t>
  </si>
  <si>
    <t>3.6</t>
  </si>
  <si>
    <t>X</t>
  </si>
  <si>
    <t>1.5</t>
  </si>
  <si>
    <t xml:space="preserve">       - abertura de rasgos na alvenaria para embutimento de tubulações </t>
  </si>
  <si>
    <t>1.6</t>
  </si>
  <si>
    <t>Porta cartaz grande - PC1-   dimensão 54x74cm em acrílico com fixação e acabamentos, conforme padronização BANRISUL</t>
  </si>
  <si>
    <t>Porta cartaz medio- PC2  -com dimensão 48,5x33,5cm em acrílico com fixação e acabamentos, conforme padronização BANRISUL</t>
  </si>
  <si>
    <t>1.7</t>
  </si>
  <si>
    <t xml:space="preserve">       - azulejos</t>
  </si>
  <si>
    <t xml:space="preserve">       - paineis divisórios, portas e visor</t>
  </si>
  <si>
    <t xml:space="preserve">      - piso tátil interno</t>
  </si>
  <si>
    <t>Patch Panel 24 portas p/ Rack 19" categoria 6</t>
  </si>
  <si>
    <t xml:space="preserve">Guia/Organizador de cabos para RACK 19" </t>
  </si>
  <si>
    <t>Cabo UTP cat. 6 (Isolamento LSZH)</t>
  </si>
  <si>
    <t>Patch Cord cat. 6 comprimento 1,0 m - Vermelho</t>
  </si>
  <si>
    <t>Conector RJ45 macho cat. 6</t>
  </si>
  <si>
    <t>Fornecimento e instalação de vidro incolor 6mm.</t>
  </si>
  <si>
    <t>PLACAS EM ACRÍLICO ADESIVADAS - Placas de acrílicos sobrepostas (branca translúcida e azul Pantone 300C), com texto em adesivo vinílico branco,  presas à porta por fita dupla-face, conforme projeto.</t>
  </si>
  <si>
    <t>PP1 - Privativo para funcionários, 52,5cmx14cm, colada</t>
  </si>
  <si>
    <t>PP5 - Arquivo, 52,5cmx14cm, colada</t>
  </si>
  <si>
    <t>PP6 - Copa</t>
  </si>
  <si>
    <t>PP8 - Sanitário  Masculino, 15cmx15cm, colada</t>
  </si>
  <si>
    <t>PP9 - Sanitário Feminino, 15cmx15cm, colada</t>
  </si>
  <si>
    <t>PP13 - Retire sua senha aqui, 24cmx13cm, colada</t>
  </si>
  <si>
    <t>PLACAS EM ACRÍLICO ADESIVADAS - Placas de acrílicos sobrepostas (branca translúcida e azul Pantone 300C), com texto em adesivo vinílico branco,  presas ao forro com tirantes metálicos, conforme projeto.</t>
  </si>
  <si>
    <t>PS2 - Caixas atendimento por senha, 52cmx14cm, suspensa</t>
  </si>
  <si>
    <t>PS3 - Plataforma de Atendimento, 52cmx14cm, suspensa</t>
  </si>
  <si>
    <t>PS4 - Preferencial, 52cmx14cm, suspensa</t>
  </si>
  <si>
    <t>PS5 - Atendimento Pessoa Física, 52cmx14cm, suspensa</t>
  </si>
  <si>
    <t>PS6 - Atendimento Empresarial, 52cmx14cm, suspensa</t>
  </si>
  <si>
    <t>PS7 - Atendimento de Negócios, 52cmx14cm, suspensa</t>
  </si>
  <si>
    <t>PS10 - Gerente Geral, 52cmx14cm, suspensa</t>
  </si>
  <si>
    <t>PS11 - Gerente Adjunto, 52cmx14cm, suspensa</t>
  </si>
  <si>
    <t>Adesivos, Brancos em três camadas(branco - cinza - branco), com logomarca impressa nas cores padrão do banco, dupla-face. Resistente à raios UV. Adesivo medindo120X10cm e a logomarca 7,5x47cm</t>
  </si>
  <si>
    <t>A5 - Caixa Nº</t>
  </si>
  <si>
    <t>ENTRADA e SAIDA - fluxo caixas</t>
  </si>
  <si>
    <t>Agência</t>
  </si>
  <si>
    <t>Porta Cartazes</t>
  </si>
  <si>
    <t>PP18 - Em braile: FEMININO 15cmx7cm, colada</t>
  </si>
  <si>
    <t>PP17 - Em braile: MASCULINO, 15cmx7cm, colada</t>
  </si>
  <si>
    <t>PP16 - Em braile: UNISSEX, 15cmx7cm, colada</t>
  </si>
  <si>
    <t>Biombos em vidro liso transparente 6mm, requadro de alumínio anodizado, cor branco, nas dimensões de 1,20mx1,40m, com película jateada intercalada. Inclui: fornecimento, montagem, perfil REF. ALCOA 30-026 ou equivalente, pés e sapatas, conforme padronização BANRISUL.</t>
  </si>
  <si>
    <t>Persiana vertical blackout- cor gelo</t>
  </si>
  <si>
    <t xml:space="preserve">       - abertura de rasgos no piso para embutimento de tubulações e caixas de piso</t>
  </si>
  <si>
    <t>Esquadria em alumínio l.30 (30001) Estruturada em tubos de alumínio branco (TG- 018) Fechamento nas extremidades em 45 grau e intervalos de topo conforme projeto para divisor de sigilo caixas. A ALTURA DEVERÁ SER DE 1,8m.</t>
  </si>
  <si>
    <t>Esquadria em alumínio l.30 (30001) Estruturada em tubos de alumínio branco (TG- 018) Fechamento nas extremidades em 45 grau e intervalos de topo conforme projeto para divisor de ambiente. A ALTURA DEVERÁ SER DE 1,8m.</t>
  </si>
  <si>
    <t>Esquadrias de alumínio</t>
  </si>
  <si>
    <t>PP3 - No break, 52,5cmx14cm, colada</t>
  </si>
  <si>
    <t>Fornecimento e instalação de armário em MDF 18mm acabamento melamínico cor Laca Branca. (P=35cm x  H=190cm x L=110 cm) fixado ao chão c/ cantoneiras de alumínio (CT-026) parafusos de inox, conforme projeto.</t>
  </si>
  <si>
    <t>Sifão flexível para lavatório cromado</t>
  </si>
  <si>
    <t>vb</t>
  </si>
  <si>
    <t>Instalações provisórias para mesas atendimento, trabalho e impressoras, com rede elétrica, lógica e telefonia.</t>
  </si>
  <si>
    <t xml:space="preserve">       - piso cerâmico com rodapé cerâmico</t>
  </si>
  <si>
    <t>armário aéreo com 3 portas branco 120,0 x 50,0 x 30,0cm</t>
  </si>
  <si>
    <t>armário aéreo para microondas</t>
  </si>
  <si>
    <t>Capacitor trifásico 2,5kVAr/380V - A ser instalado ao lado do CD BK.</t>
  </si>
  <si>
    <t>Conjunto composto de: Suporte para caixa de piso dupla SQR para eletroduto tipo DT 72900.20, Caixa de Piso SQR Rotation de nivel com tampa lisa para Canaleta de aluminio 73x25 dupla - Tipo Dutotec DT71702.10   e miolo metálico Adaptador SQR tipo Dutotec DT72522.20 para caixa dupla para 10 blocos com duas tomadas pretas 20A tipo DT99230.20 e com dois blocos com conector RJ 45 fêmea tipo QM99040.00 para fonia e lógica mais seie blocos cegos tipo QM99200.00 ou rigoramente equivalente</t>
  </si>
  <si>
    <t/>
  </si>
  <si>
    <t>Rack padrão 19" tipo gabinete fechado, porta acrílico com chave, próprio para cabeamento estruturado de 16 Us, profundidade 570mm livres internamente, fixado na parede com três bandejas de 4 apoios e 64 conjuntos de parafusos porca/gaiola. Cor Cinza RAL 7032.</t>
  </si>
  <si>
    <t>Rack padrão 19" tipo gabinete fechado, porta acrílico com chave, próprio para cabeamento estruturado de 24 Us, profundidade 570mm  livres internamente, fixado na parede com 01(UMA) bandeja, 08(OITO) organizadores de cabos, 08(OITO) tampas cegas de 1U para rack 19" e 96 conjuntos de parafusos porca/gaiola. Cor Cinza RAL 7032.</t>
  </si>
  <si>
    <t>Conector macho RJ 45 - Utilizar  nos patchs cords entre o Rack das Operadoras e Rack de Ativos.</t>
  </si>
  <si>
    <t>Régua com 8 tomadas anguladas em 45° para rack 19"</t>
  </si>
  <si>
    <t>Patch Cord 1,0m - Azul (Rack)</t>
  </si>
  <si>
    <t>INSTALAÇÕES DE CFTV</t>
  </si>
  <si>
    <t>INFRA-ESTRUTURA NECESSÁRIA PARA CFTV:</t>
  </si>
  <si>
    <t>Eletroduto ferro ø 25mm(1").</t>
  </si>
  <si>
    <t>Caixa passagem condulete ø 25 mm c/tampa cega.</t>
  </si>
  <si>
    <t>Canaleta tipo tubo Metalon  50x50mm - pintura eletrostática Branca com suporte para fixação ao teto e acabamento de fechamento do tubo (plástico branco) na outra extremidade  com suporte de fixação da câmera</t>
  </si>
  <si>
    <t>Régua de 1Ux19"  com 8 tomadas 2P+T em ângulo de 45º  p/ Rack</t>
  </si>
  <si>
    <t>Canaleta aluminio 73x25 c/ tampa de encaixe - Branca, com acessórios</t>
  </si>
  <si>
    <t>Certificação de pontos RJ45-cat. 6</t>
  </si>
  <si>
    <t>Suporte p/tres blocos com, duas tomadas tipo bloco NBR.20A (preta), mais um bloco cego</t>
  </si>
  <si>
    <t>Rack tamanho 12U x 19" x 600mm - Completo - Grau de proteção IP 20, com uma bandejas de 4 apoios e 64 conjuntos de parafusos porca/gaiola, fechaduras em todas as aberturas, porta frontal e teto em aço cego e laterais com aletas para ventilação, conforme memorial descritivo ITEM 4.1</t>
  </si>
  <si>
    <t>Suporte p/tres blocos com UM bloco c/furo central Ref. DT.99530.00, mais DOIS blocos cegos Ref. DT 99430.00 ou similar (Pontos Alarme Máscara e Paredes).</t>
  </si>
  <si>
    <t>Canaleta aluminio 73x25 Dupla c/ tampa de encaixe - Branca - Substituição das canaletas existentes amareladas.</t>
  </si>
  <si>
    <t>Retirada de Rack 10 U e descarte do mesmo.</t>
  </si>
  <si>
    <t>Desmontagem e remontagem de cabos de rede lógica e fonia existentes para substituição das canaletas dutotec.</t>
  </si>
  <si>
    <t>Retirada de duto de alumínio (dutotec) 73x25mm existentes</t>
  </si>
  <si>
    <t xml:space="preserve">            - disjuntor 3x50A/4,5kA/380V - Geral CDBK, Reversora e Nobreak.</t>
  </si>
  <si>
    <t xml:space="preserve">            - disjuntor 1x16A/4,5kA/380V - Exaustor</t>
  </si>
  <si>
    <t xml:space="preserve">            - disjuntor 1x20A/4,5kA/380V - Tomada de manutenção.</t>
  </si>
  <si>
    <t xml:space="preserve"> Suporte para canaleta de aluminio p/tres blocos com uma tomada tipo bloco NBR.20A (azul) , mais dois blocos cegos. Tomada de Manutenção Nobreak.</t>
  </si>
  <si>
    <t>Curva 90º de PVC (interna e externa) específica de canaleta de aluminio -73x25mm</t>
  </si>
  <si>
    <t>Caixa de aluminio 100x100x50mm específica de canaleta de aluminio -73x25mm</t>
  </si>
  <si>
    <t>4.2</t>
  </si>
  <si>
    <t>4.3</t>
  </si>
  <si>
    <t>Derivação lateral p/ eletroduto</t>
  </si>
  <si>
    <t xml:space="preserve">          - ø 32mm (1.1/4"). Para cabo da antena VSAT da Embratel e Cabo de Rádio da Ávato da sacada até Rack das Operadoras.</t>
  </si>
  <si>
    <t>Reaproveitamento de Canaleta aluminio 73x25 dupla c/ tampa de encaixe - Pintada retirada das paredes para embutir no piso na plataforma</t>
  </si>
  <si>
    <t>Cabo CIT-10 pares entre DG4 e Rack das Operadoras.</t>
  </si>
  <si>
    <t xml:space="preserve">        - disjuntor 1x16A/4,5kA - (CD-ESTAB) - Remanejar do CD Estab antigo.</t>
  </si>
  <si>
    <t xml:space="preserve">        - disjuntor 1x20A/4,5kA - (CD-ESTAB) - Remanejar do CD Estab antigo.</t>
  </si>
  <si>
    <t>Desmontagem e remanejo de cabo CIT 30 pares e DG4 existente para parede oposta.</t>
  </si>
  <si>
    <t>Desmontagem de CD ESTAB existente. O CD ESTAB retirado com os barramentos deve ser entregue em nosso depósito na Bagergs em canoas/RS.</t>
  </si>
  <si>
    <t>Desinstalação e Instalação do monitor de senha no armário divisor de sigilo</t>
  </si>
  <si>
    <t>Desinstalação e Instalação da TV no armário divisor de sigilo</t>
  </si>
  <si>
    <t>Curva 90º metálica especifica de canaleta de aluminio -73x25mm</t>
  </si>
  <si>
    <t xml:space="preserve"> Suporte para canaleta de aluminio p/tres blocos com, duas tomadas tipo bloco NBR-20A (preta), mais um bloco cego. Para o Divisor de Sigilo.</t>
  </si>
  <si>
    <t>Cabo unipolar tipo flexível, livre de halogêneo, antichama, 750V, seção 2,5 mm2.</t>
  </si>
  <si>
    <t>Eletroduto ferro diâmetro 25 mm.</t>
  </si>
  <si>
    <t>Minidisjuntor Siemens 5SX1 monopolar 16A - Para TV Corporativa, Monitor de senhas e dispensador de senhas.</t>
  </si>
  <si>
    <t>Eletroduto ferro ø 25mm.</t>
  </si>
  <si>
    <t xml:space="preserve"> Suporte Dutotec Branco com um RJ 45 fêmea para lógica mais dois blocos cegos ou  equivalente.</t>
  </si>
  <si>
    <t>Cabo UTP cat. 5 (isolamento baixa emissão de gases)LSZH</t>
  </si>
  <si>
    <t>Patch cordon de 2,5m</t>
  </si>
  <si>
    <t>INSTALAÇÕES ELÉTRICAS/ TRANSMISSÃO DE DADOS MÓVEL DIVISOR DE SIGILO.</t>
  </si>
  <si>
    <t>3.11.1</t>
  </si>
  <si>
    <t>3.11.2</t>
  </si>
  <si>
    <t>3.11.3</t>
  </si>
  <si>
    <t>3.11.4</t>
  </si>
  <si>
    <t>3.11.5</t>
  </si>
  <si>
    <t>Canaleta aluminio 73x25 dupla c/ tampa de encaixe - branca para instalação no móvel divisor de sigilo.</t>
  </si>
  <si>
    <t>Eletroduto ferro galv. diametro 25 mm</t>
  </si>
  <si>
    <t>Cabo unipolar flexivel afumex /750V - Livre de halogênios.</t>
  </si>
  <si>
    <t>Remanejamento do circuito estabilizado da Central Telefônica para dentro do Rack dos Ativos do Banco</t>
  </si>
  <si>
    <t>Revisão e reaperto dos parafusos dos dijuntores e barramentos do Centro de distribuição de uso aparente para 42 elementos com   barramentos com espaço p/ geral ( TIPO STAB.) - QGBT-Térreo</t>
  </si>
  <si>
    <t>Caixa de passagem c/ tampa cega tipo condulete diam 32mm. Para cabo da antena VSAT da Embratel e Cabo de Rádio da Ávato da sacada até Rack das Operadoras.</t>
  </si>
  <si>
    <t xml:space="preserve"> Suporte de canaleta de aluminio branco com uma tomada Azul novo padrão brasileiro 20A</t>
  </si>
  <si>
    <t>Caixa de passagem c/ tampa cega tipo condulete diam 25mm. Para passagem do cabo de fibra da Ávato aprtir do DG do Condomínio até Rack das Operadoras.</t>
  </si>
  <si>
    <t>INSTALAÇÕES ELÉTRICAS/ REMANEJO DA SALA DO NOBREAK.</t>
  </si>
  <si>
    <t>Centro de distribuição de uso aparente para 18 elementos com barramentos (QD-BK) para mini disjuntores tipo DIN.</t>
  </si>
  <si>
    <t>Desmontagem e remanejo reversora e cabeamento 10,00mm² existente</t>
  </si>
  <si>
    <t>Reaproveitamento de Curva 90º metálica especifica de canaleta de aluminio -73x25mm dupla c/ tampa de encaixe - Pintada retirada das paredes para embutir no piso na plataforma</t>
  </si>
  <si>
    <t>Reaproveitamento de Caixa de aluminio 100x100x50mm específica de Canaleta aluminio 73x25 dupla c/ tampa de encaixe - Pintada retirada das paredes para embutir no piso na plataforma</t>
  </si>
  <si>
    <t>Suporte para canaleta de aluminio p/tres blocos com um bloco c/RJ.45 , mais dois blocos cegos.</t>
  </si>
  <si>
    <t>Suporte para canaleta de aluminio p/tres blocos com dois blocos c/RJ.45, mais um bloco cego.</t>
  </si>
  <si>
    <t>Suporte para canaleta de aluminio p/tres blocos com duas tomadas tipo bloco NBR.20A (preta), mais um bloco cego.</t>
  </si>
  <si>
    <t>Suporte para canaleta de aluminio p/tres blocos com duas tomadas tipo bloco NBR.20A (vermelha), mais um bloco cego.</t>
  </si>
  <si>
    <t>Adaptador 2x1"  específica de canaleta de aluminio 73x25mm</t>
  </si>
  <si>
    <t>4.4</t>
  </si>
  <si>
    <t>4.5</t>
  </si>
  <si>
    <t>4.6</t>
  </si>
  <si>
    <t>4.7</t>
  </si>
  <si>
    <t>4.8</t>
  </si>
  <si>
    <t>4.9</t>
  </si>
  <si>
    <t>Voice Panel 30 portas p/ Rack 19"  (Ramais Central)</t>
  </si>
  <si>
    <t>Cabo unipolar tipo flexível, livre de halogêneo, antichama, 750V, seção 10 mm2 - Alimentadores do QDBK e CD ESTAB, deverão ser emendados, estanhados e isolados com fita auto fusão e fita isolante de PVC dentro da eletrocalha para a nova posição.</t>
  </si>
  <si>
    <t>1. OBJETO:   OBRAS CIVIS, INSTALAÇÕES ELÉTRICAS, LÓGICAS E MECÂNICAS PARA A AG. ESPUMOSO/RS.</t>
  </si>
  <si>
    <t>EQUIPAMENTOS E MATERIAIS</t>
  </si>
  <si>
    <t>Condicionador mini split , evaporadora piso teto com controle remoto sem fio, condensadora descarga axial vertical, ciclo reverso, fluído refrigerante isento de cloro (HFC), 30.000 Btu/h, 220V-1F-60Hz.</t>
  </si>
  <si>
    <t>unid.</t>
  </si>
  <si>
    <t>Condicionador mini split , evaporadora cassete 4 vias com controle remoto sem fio, condensadora descarga axial vertical, ciclo reverso, fluído refrigerante isento de cloro (HFC), 30.000 Btu/h, 220V-1F-60Hz.</t>
  </si>
  <si>
    <t>Condicionador mini split inverter, evaporadora Hi Wall com controle remoto sem fio, condensadora descarga horizontal, ciclo reverso, fluído refrigerante R410A  9.000 Btu/h, 220V-1F-60Hz.</t>
  </si>
  <si>
    <t>Suporte metálico para sustentação das condensadoras</t>
  </si>
  <si>
    <t>par</t>
  </si>
  <si>
    <t>Suporte para evaporadoras com perfilados e cabo de aço</t>
  </si>
  <si>
    <t>Cano de cobre ø1/4", esp. parede 0,79mm</t>
  </si>
  <si>
    <t>Cano de cobre ø3/8", esp. parede 0,79mm</t>
  </si>
  <si>
    <t>Cano de cobre ø5/8", esp. parede 0,79mm</t>
  </si>
  <si>
    <t>Isolamento Borracha Elastomérica ø1/4"</t>
  </si>
  <si>
    <t>Isolamento Borracha Elastomérica ø3/8"</t>
  </si>
  <si>
    <t>Isolamento Borracha Elastomérica ø5/8"</t>
  </si>
  <si>
    <t>Carga de gás refrigerante adicional</t>
  </si>
  <si>
    <t>Interligação elétrica entre unidades evaporadoras e condensadoras</t>
  </si>
  <si>
    <t>Nitrogênio para soldagem e pressurização dos sistemas para teste de vazamento</t>
  </si>
  <si>
    <t>Acessórios diversos (suporte para fixação, pinos, parafusos, curvas, soldas,fita pvc).</t>
  </si>
  <si>
    <t>Veneziana indevassável em alumínio com moldura dupla, para retorno do ar em porta 500x500 mm.</t>
  </si>
  <si>
    <t>1.23</t>
  </si>
  <si>
    <t>Grelha tipo simples deflexão horizontal, 800x300mm (fornecido na cor branca)</t>
  </si>
  <si>
    <t>1.24</t>
  </si>
  <si>
    <t>Grelha de descarga de ar fabricada em alumínio extrudado, 300x300mm. Evita a entrada de água e corpos estranhos (fornecido na cor branca).</t>
  </si>
  <si>
    <t>1.25</t>
  </si>
  <si>
    <t>Duto em chapa de aço galvanizado, bitola n. 26, com acessórios, para exautão do no break</t>
  </si>
  <si>
    <t>1.26</t>
  </si>
  <si>
    <t xml:space="preserve">Desinstalação, limpeza, embalamento de equipamento de ar condicionado tipo janela. Transportar até a Bagergs - Canoas -RS </t>
  </si>
  <si>
    <t>OBJETO:   OBRAS CIVIS, INSTALAÇÕES ELÉTRICAS, LÓGICAS E MECÂNICAS PARA A AG. ESPUMOSO/RS.</t>
  </si>
  <si>
    <r>
      <t>3. PRAZO DE EXECUÇÃO/ENTREGA:</t>
    </r>
    <r>
      <rPr>
        <sz val="8"/>
        <rFont val="Calibri"/>
        <family val="2"/>
      </rPr>
      <t xml:space="preserve"> 60 dias</t>
    </r>
  </si>
  <si>
    <r>
      <t>4. HORÁRIO PARA EXECUÇÃO/ENTREGA:fora do horário de expediente da agência</t>
    </r>
    <r>
      <rPr>
        <sz val="8"/>
        <rFont val="Calibri"/>
        <family val="2"/>
      </rPr>
      <t>. Atender a legislação municipal vigente.</t>
    </r>
  </si>
  <si>
    <r>
      <t xml:space="preserve">5. CONDIÇÕES DE PAGAMENTO: </t>
    </r>
    <r>
      <rPr>
        <sz val="8"/>
        <rFont val="Calibri"/>
        <family val="2"/>
      </rPr>
      <t>Conforme serviço medido. Após fiscalização e aceite, será efetuado o pagamento à contratada, no 4º dia útil do mês subseqüente à entrega da nota fiscal/fatura correspondente.</t>
    </r>
  </si>
  <si>
    <t xml:space="preserve">torneira  para sanitario </t>
  </si>
  <si>
    <t xml:space="preserve">REDE DE ESGOTO CLOACAL </t>
  </si>
  <si>
    <t>PAREDES</t>
  </si>
  <si>
    <t>5.1</t>
  </si>
  <si>
    <t>5.2</t>
  </si>
  <si>
    <t xml:space="preserve">      - Painel de gesso acartonado - duas faces c/uma chapa de cada lado - 10cm</t>
  </si>
  <si>
    <t xml:space="preserve">       - tijolo maciço  25cm para fechamento de vãos de ar condicionado de janela</t>
  </si>
  <si>
    <t>Lavatório sanitario com coluna - DECA ou equivalente</t>
  </si>
  <si>
    <t>Vaso sanitario c/assento sanit.completo - DECA ou equivalente</t>
  </si>
  <si>
    <t xml:space="preserve">       - acessórios sanitários </t>
  </si>
  <si>
    <t>2.1.1</t>
  </si>
  <si>
    <t>2.1.2</t>
  </si>
  <si>
    <t>2.1.3</t>
  </si>
  <si>
    <t>2.1.4</t>
  </si>
  <si>
    <t>2.2.1</t>
  </si>
  <si>
    <t>2.2.2</t>
  </si>
  <si>
    <t>2.2.3</t>
  </si>
  <si>
    <t>2.2.4</t>
  </si>
  <si>
    <t>2.2.5</t>
  </si>
  <si>
    <t>2.2.6</t>
  </si>
  <si>
    <t>Retirada e descarte</t>
  </si>
  <si>
    <t>2.2.7</t>
  </si>
  <si>
    <t>2.3.1</t>
  </si>
  <si>
    <t>2.3.2</t>
  </si>
  <si>
    <t>2.3.3</t>
  </si>
  <si>
    <t>2.4.1</t>
  </si>
  <si>
    <t>2.4.2</t>
  </si>
  <si>
    <t>6.1</t>
  </si>
  <si>
    <t>7.1</t>
  </si>
  <si>
    <t>7.2</t>
  </si>
  <si>
    <t>Ferro</t>
  </si>
  <si>
    <t>2.4.3</t>
  </si>
  <si>
    <t>8.1</t>
  </si>
  <si>
    <t xml:space="preserve">    - Acrílica sem emassamento </t>
  </si>
  <si>
    <t>6.2</t>
  </si>
  <si>
    <t xml:space="preserve">      - reboco</t>
  </si>
  <si>
    <t xml:space="preserve">      - chapisco</t>
  </si>
  <si>
    <t xml:space="preserve">      - emboço</t>
  </si>
  <si>
    <t>II</t>
  </si>
  <si>
    <t xml:space="preserve">PROGRAMAÇÃO VISUAL </t>
  </si>
  <si>
    <t>IV</t>
  </si>
  <si>
    <t>V</t>
  </si>
  <si>
    <t>VI</t>
  </si>
  <si>
    <t>2.1.5</t>
  </si>
  <si>
    <t>2.1.6</t>
  </si>
  <si>
    <t>PP7 - Sanitário UNISSEX, 15cmx15cm, colada</t>
  </si>
  <si>
    <t>PP10 - Sanitário Acessível, 15cmx15cm, colada</t>
  </si>
  <si>
    <t>2.1.7</t>
  </si>
  <si>
    <t>2.1.8</t>
  </si>
  <si>
    <t>PLACAS EM ACRÍLICO - Placa de acrílico  cristal jateado, com texto em braile em ABS e=0,8mm, conforme projeto:</t>
  </si>
  <si>
    <t>3.3.1</t>
  </si>
  <si>
    <t xml:space="preserve">REDE DE ÁGUA FRIA </t>
  </si>
  <si>
    <t>Registro de gaveta com canopla cromado:</t>
  </si>
  <si>
    <t>3.1.1</t>
  </si>
  <si>
    <t>3.1.2</t>
  </si>
  <si>
    <t>3.1.3</t>
  </si>
  <si>
    <t>3.1.4</t>
  </si>
  <si>
    <t>3.2.1</t>
  </si>
  <si>
    <t>SUBTOTAL CIVIL (I, II, III, IV, V)</t>
  </si>
  <si>
    <r>
      <t xml:space="preserve">6. ANEXOS: </t>
    </r>
    <r>
      <rPr>
        <sz val="8"/>
        <rFont val="Calibri"/>
        <family val="2"/>
      </rPr>
      <t>Leiaute</t>
    </r>
  </si>
  <si>
    <t>IDENTIFICAÇÃO DA EMPRESA</t>
  </si>
  <si>
    <t>EMPRESA:</t>
  </si>
  <si>
    <t>ASS.:</t>
  </si>
  <si>
    <t>EMAIL:</t>
  </si>
  <si>
    <t>TELEFONE:</t>
  </si>
  <si>
    <t>CNPJ:</t>
  </si>
  <si>
    <t>Cano de PVC diam. 32mm, para ligação dos drenos dos condicionadores aos pontos de ralo.</t>
  </si>
  <si>
    <t>Isolamento térmico para tubulação de dreno diam 32mm</t>
  </si>
  <si>
    <t xml:space="preserve">Ventilador helicocentrífugo, carcaça em chapa de aço galvanizado, motor de 02 velocidades regulável, protetor térmico, corpo motor desmontável, rolamento de esferas. Vazão 1.360m³/h a 160Pa. Alimentação: 220V-1F-60Hz. </t>
  </si>
  <si>
    <t>Termostato on/off com dial e tecla liga/desliga</t>
  </si>
  <si>
    <t>Gabinete de ventilação para instalação no forro, 1000 m3/h, rotor sirocco, acionamento por correia e polias, com gaveta para filtro G4, motor 0,12 kW, 380V/3F/60Hz</t>
  </si>
  <si>
    <t>Veneziana de tomada de ar exterior com tela e grade de proteção em ferrro. Dimensões 400X400mm</t>
  </si>
  <si>
    <t>Duto em chapa de aço galvanizada bitola n. 26, com acessórios.</t>
  </si>
  <si>
    <t>1.27</t>
  </si>
  <si>
    <t>Difusor de duas direções equipado com caixa plenum e registro borboleta no bocal, 9x9"</t>
  </si>
  <si>
    <t>1.28</t>
  </si>
  <si>
    <t>Duto circular flexivel fabricado em alumínio, poliéster e arame bronzeado, sem isolamento. Sistema de exaustão sanitário PNE e renovação de ar.</t>
  </si>
  <si>
    <t>1.29</t>
  </si>
  <si>
    <t>SUBTOTAL INSTALAÇÕES  DO AR CONDICIONADO</t>
  </si>
  <si>
    <t>Caixa em estrutura em metalon, com tela expandida galvanizada 12mm x 25mm, para proteção dos equipamentos de ar condicionado. Pintura esmalte aplicada com pistola, sobre prime antiferrugem. Instalada na fachada instalada individualmnte em cada equipamento de ar condicionado. A estrututura deverá possuir acesso com porta e cadeado. Conferir medidas no local.</t>
  </si>
  <si>
    <t xml:space="preserve">       - proteção ar condicionado</t>
  </si>
  <si>
    <t xml:space="preserve">       - Porcelanato esmaltado 60x60cm, retificado, acetinado, PEI 5, junta 1mm alinhada nos dois sentidos, cor cinza e especificação com a Unidade de Engenharia</t>
  </si>
  <si>
    <t>3.1.5</t>
  </si>
  <si>
    <t xml:space="preserve">       - rodapé em porcelanato mesmo padrão do piso porcelanato</t>
  </si>
  <si>
    <t xml:space="preserve">       - elementos tatil individual de poliester autoadesivante alerta - cor cinza escuro - INTERNO</t>
  </si>
  <si>
    <t xml:space="preserve">       - elementos tatil individual de poliester autoadesivantes direcional - cor cinza escuro - INTERNO</t>
  </si>
  <si>
    <t xml:space="preserve">      - azulejo idem existente fornecer e recompor</t>
  </si>
  <si>
    <t>5.3</t>
  </si>
  <si>
    <t>5.4</t>
  </si>
  <si>
    <t>6.1.1</t>
  </si>
  <si>
    <t>Madeira</t>
  </si>
  <si>
    <t>6.2.1</t>
  </si>
  <si>
    <t>Porta em madeira para retaguarda 0,90m x 2,10m, completa com marco para gesso acartonado, ferragens e fechadura.</t>
  </si>
  <si>
    <t>6.2.2</t>
  </si>
  <si>
    <t>Porta em madeira para retaguarda 0,80m x 2,10m, completa com marco para gesso acartonado, ferragens e fechadura.</t>
  </si>
  <si>
    <t>7.3</t>
  </si>
  <si>
    <t>7.4</t>
  </si>
  <si>
    <t>7.5</t>
  </si>
  <si>
    <t>8.2</t>
  </si>
  <si>
    <t xml:space="preserve">            - disjuntor 3x10A/4,5kA/380V - Geral Caixa de Ventilação</t>
  </si>
  <si>
    <t>1.1.4</t>
  </si>
  <si>
    <t>Eletrocalha lisa 200x50mm - Para ampliação da plataforma esquerda.</t>
  </si>
  <si>
    <t>Tampa para eletrocalha 200mm</t>
  </si>
  <si>
    <t>Divisor perfurado para eletrocalha 200x50mm</t>
  </si>
  <si>
    <t>Suporte suspensão para eletrocalha 200x50mm</t>
  </si>
  <si>
    <t>Curva horizontal para eletrocalha 200x50mm</t>
  </si>
  <si>
    <t>Curva de inversão para eletrocalha 200x50mm</t>
  </si>
  <si>
    <t>TE Horizontal  90 para eletrocalha 200x50mm</t>
  </si>
  <si>
    <t>Acessorios para eletrocalha 200 x50mm</t>
  </si>
  <si>
    <t>Emenda interna tipo "U" p/ eletrocalha 200x50mm</t>
  </si>
  <si>
    <t>Terminal de fechamento p/ eletrocalha 200x50mm</t>
  </si>
  <si>
    <t xml:space="preserve">Parafusos, porcas e arruelas para perfilados/eletrocalha </t>
  </si>
  <si>
    <t xml:space="preserve">Vergalhão rosca total 1/4" </t>
  </si>
  <si>
    <t xml:space="preserve">          - seção 4,0mm² - (Tomadas da máquina de cfé/bebedouro e pontos novos de AC Split).</t>
  </si>
  <si>
    <t xml:space="preserve">          - ø 25mm (1"). Para passagem do cabo de fibra da Ávato apartir do DG do Condomínio até Rack das Operadoras.</t>
  </si>
  <si>
    <t>Timer programável Bivolt COEL RSTS20 - Timer p/  Caixa de ventilação</t>
  </si>
  <si>
    <t>Contactora WEG CWM25 A - Caixa de Ventilação</t>
  </si>
  <si>
    <t>Cabo unipolar flexivel afumex /750V - Livre de halogênios - seção 2,5 mm2.</t>
  </si>
  <si>
    <t>Centro de distribuição de uso aparente para 24 elementos com dimensões minimas de750x550x150mm, com barramento DIN de FNT, placa de montagem espaço para Disjuntor Geral, com espaço para até 08(oito) Dispositivo DR e com   barramentos, Com sobretampa com dobradiças  e tampa Externa - ( TIPO STAB - Met. Atlanta), ou rigorosamente equivalente.</t>
  </si>
  <si>
    <t>Conjunto composto de: Suporte para caixa de piso dupla SQR para eletroduto tipo DT 72900.20, Caixa de Piso SQR Rotation de nivel com tampa lisa para Canaleta de aluminio 73x25 dupla - Tipo Dutotec DT71702.10   e miolo metálico Adaptador SQR tipo Dutotec DT72522.20 para caixa dupla para 10 blocos com duas tomadas vermelhass 20A tipo DT99230.20 e com dois blocos com conector RJ 45 fêmea tipo QM99040.00 para fonia e lógica mais seie blocos cegos tipo QM99200.00 ou rigoramente equivalente</t>
  </si>
  <si>
    <t>Fornecimento de placas de PVC ou acrílico de 6x4cm, fundo preto e letras brancas a serem instalados de forma centralizada na parte superior das tampas dos respectivos quadros:</t>
  </si>
  <si>
    <t>7.6</t>
  </si>
  <si>
    <t>7.7</t>
  </si>
  <si>
    <t>7.8</t>
  </si>
  <si>
    <t>7.9</t>
  </si>
  <si>
    <t>7.10</t>
  </si>
  <si>
    <t>7.11</t>
  </si>
  <si>
    <t>7.12</t>
  </si>
  <si>
    <r>
      <t xml:space="preserve"> -  "</t>
    </r>
    <r>
      <rPr>
        <b/>
        <sz val="10"/>
        <rFont val="Calibri"/>
        <family val="2"/>
      </rPr>
      <t>CD ESTAB</t>
    </r>
    <r>
      <rPr>
        <sz val="10"/>
        <rFont val="Calibri"/>
        <family val="2"/>
      </rPr>
      <t>"</t>
    </r>
  </si>
  <si>
    <r>
      <t xml:space="preserve"> -  "</t>
    </r>
    <r>
      <rPr>
        <b/>
        <sz val="10"/>
        <rFont val="Calibri"/>
        <family val="2"/>
      </rPr>
      <t>RACK DOS ATIVOS</t>
    </r>
    <r>
      <rPr>
        <sz val="10"/>
        <rFont val="Calibri"/>
        <family val="2"/>
      </rPr>
      <t>"</t>
    </r>
  </si>
  <si>
    <r>
      <t xml:space="preserve"> -  "</t>
    </r>
    <r>
      <rPr>
        <b/>
        <sz val="10"/>
        <rFont val="Calibri"/>
        <family val="2"/>
      </rPr>
      <t>RACK DAS OPERADORAS</t>
    </r>
    <r>
      <rPr>
        <sz val="10"/>
        <rFont val="Calibri"/>
        <family val="2"/>
      </rPr>
      <t>"</t>
    </r>
  </si>
  <si>
    <r>
      <t xml:space="preserve"> -  "</t>
    </r>
    <r>
      <rPr>
        <b/>
        <sz val="10"/>
        <rFont val="Calibri"/>
        <family val="2"/>
      </rPr>
      <t>DG AUTOMAÇÃO</t>
    </r>
    <r>
      <rPr>
        <sz val="10"/>
        <rFont val="Calibri"/>
        <family val="2"/>
      </rPr>
      <t>"</t>
    </r>
  </si>
  <si>
    <r>
      <t xml:space="preserve"> -  "</t>
    </r>
    <r>
      <rPr>
        <b/>
        <sz val="10"/>
        <rFont val="Calibri"/>
        <family val="2"/>
      </rPr>
      <t>CD TIMER</t>
    </r>
    <r>
      <rPr>
        <sz val="10"/>
        <rFont val="Calibri"/>
        <family val="2"/>
      </rPr>
      <t>"</t>
    </r>
  </si>
  <si>
    <r>
      <t xml:space="preserve"> -  "</t>
    </r>
    <r>
      <rPr>
        <b/>
        <sz val="10"/>
        <rFont val="Calibri"/>
        <family val="2"/>
      </rPr>
      <t>CD CORTINA</t>
    </r>
    <r>
      <rPr>
        <sz val="10"/>
        <rFont val="Calibri"/>
        <family val="2"/>
      </rPr>
      <t>"</t>
    </r>
  </si>
  <si>
    <r>
      <t xml:space="preserve"> -  "</t>
    </r>
    <r>
      <rPr>
        <b/>
        <sz val="10"/>
        <rFont val="Calibri"/>
        <family val="2"/>
      </rPr>
      <t>QGBT</t>
    </r>
    <r>
      <rPr>
        <sz val="10"/>
        <rFont val="Calibri"/>
        <family val="2"/>
      </rPr>
      <t xml:space="preserve">" </t>
    </r>
  </si>
  <si>
    <r>
      <t xml:space="preserve"> -   "</t>
    </r>
    <r>
      <rPr>
        <b/>
        <sz val="10"/>
        <rFont val="Calibri"/>
        <family val="2"/>
      </rPr>
      <t>NOBREAK</t>
    </r>
    <r>
      <rPr>
        <sz val="10"/>
        <rFont val="Calibri"/>
        <family val="2"/>
      </rPr>
      <t>"</t>
    </r>
  </si>
  <si>
    <r>
      <t xml:space="preserve"> -  "</t>
    </r>
    <r>
      <rPr>
        <b/>
        <sz val="10"/>
        <rFont val="Calibri"/>
        <family val="2"/>
      </rPr>
      <t>REVERSORA</t>
    </r>
    <r>
      <rPr>
        <sz val="10"/>
        <rFont val="Calibri"/>
        <family val="2"/>
      </rPr>
      <t>"</t>
    </r>
  </si>
  <si>
    <r>
      <t xml:space="preserve"> -  "</t>
    </r>
    <r>
      <rPr>
        <b/>
        <sz val="10"/>
        <rFont val="Calibri"/>
        <family val="2"/>
      </rPr>
      <t>BANCO DE CAPACITORES</t>
    </r>
    <r>
      <rPr>
        <sz val="10"/>
        <rFont val="Calibri"/>
        <family val="2"/>
      </rPr>
      <t>"</t>
    </r>
  </si>
  <si>
    <r>
      <t xml:space="preserve"> -  "</t>
    </r>
    <r>
      <rPr>
        <b/>
        <sz val="10"/>
        <rFont val="Calibri"/>
        <family val="2"/>
      </rPr>
      <t>EXAUSTOR</t>
    </r>
    <r>
      <rPr>
        <sz val="10"/>
        <rFont val="Calibri"/>
        <family val="2"/>
      </rPr>
      <t xml:space="preserve">" </t>
    </r>
  </si>
  <si>
    <r>
      <t xml:space="preserve"> -  "</t>
    </r>
    <r>
      <rPr>
        <b/>
        <sz val="10"/>
        <rFont val="Calibri"/>
        <family val="2"/>
      </rPr>
      <t>CDBK</t>
    </r>
    <r>
      <rPr>
        <sz val="10"/>
        <rFont val="Calibri"/>
        <family val="2"/>
      </rPr>
      <t xml:space="preserve">" </t>
    </r>
  </si>
  <si>
    <r>
      <t>Fornecimento de placa de PVC ou acrílico de 6x4cm, fundo branco e letras vermelhas com os dizeres "</t>
    </r>
    <r>
      <rPr>
        <b/>
        <sz val="10"/>
        <color indexed="10"/>
        <rFont val="Calibri"/>
        <family val="2"/>
      </rPr>
      <t>NÃO DESLIGUE AUTOMAÇÃO</t>
    </r>
    <r>
      <rPr>
        <sz val="10"/>
        <rFont val="Calibri"/>
        <family val="2"/>
      </rPr>
      <t>",  escrito em duas linhas a ser instalado ao lado do disjuntor geral do CDBK no "QGBT".</t>
    </r>
  </si>
  <si>
    <t>2.2.8</t>
  </si>
  <si>
    <t xml:space="preserve">       - retirada e recolocação de basalto do passeio para canalização de dreno do ar condicionado</t>
  </si>
  <si>
    <t>Organização e montagem geral do leiaute: mobiliário, biombos, estantes metálicas, porta cartazes, banners, relógio, quadros murais, vasos com folhagens, etc - conforme leiaute fornecido.</t>
  </si>
  <si>
    <t>Filme jateado e tipo venetian 12mm x 6mm, para divisor de ambientes e sigilo.</t>
  </si>
  <si>
    <t>Sistema de dreno para ar condicionado ligado a rede de esgoto pluvial</t>
  </si>
  <si>
    <t>SUBTOTAL ELÉTRICO ( VI, VII, VIII,IX, X)</t>
  </si>
  <si>
    <t>SUBTOTAL PROGRAMAÇÃO VISUAL</t>
  </si>
  <si>
    <t>2. ENDEREÇO DE EXECUÇÃO/ENTREGA: RUA PADRE REUS, 413 - CENTRO, ESPUMOSO/RS</t>
  </si>
</sst>
</file>

<file path=xl/styles.xml><?xml version="1.0" encoding="utf-8"?>
<styleSheet xmlns="http://schemas.openxmlformats.org/spreadsheetml/2006/main">
  <numFmts count="5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0"/>
    <numFmt numFmtId="187" formatCode="0.00;[Red]0.00"/>
    <numFmt numFmtId="188" formatCode="0;[Red]0"/>
    <numFmt numFmtId="189" formatCode="_-* #,##0.00\ _D_M_-;\-* #,##0.00\ _D_M_-;_-* &quot;-&quot;??\ _D_M_-;_-@_-"/>
    <numFmt numFmtId="190" formatCode="0.0"/>
    <numFmt numFmtId="191" formatCode="00.00"/>
    <numFmt numFmtId="192" formatCode="dd/mm/yy"/>
    <numFmt numFmtId="193" formatCode="0.000"/>
    <numFmt numFmtId="194" formatCode="[$-416]dddd\,\ dd&quot; de &quot;mmmm&quot; de &quot;yyyy"/>
    <numFmt numFmtId="195" formatCode="00000"/>
    <numFmt numFmtId="196" formatCode="&quot;Sim&quot;;&quot;Sim&quot;;&quot;Não&quot;"/>
    <numFmt numFmtId="197" formatCode="&quot;Verdadeiro&quot;;&quot;Verdadeiro&quot;;&quot;Falso&quot;"/>
    <numFmt numFmtId="198" formatCode="&quot;Ativar&quot;;&quot;Ativar&quot;;&quot;Desativar&quot;"/>
    <numFmt numFmtId="199" formatCode="[$€-2]\ #,##0.00_);[Red]\([$€-2]\ #,##0.00\)"/>
    <numFmt numFmtId="200" formatCode="_-* #,##0\ &quot;DM&quot;_-;\-* #,##0\ &quot;DM&quot;_-;_-* &quot;-&quot;\ &quot;DM&quot;_-;_-@_-"/>
    <numFmt numFmtId="201" formatCode="_-* #,##0\ _D_M_-;\-* #,##0\ _D_M_-;_-* &quot;-&quot;\ _D_M_-;_-@_-"/>
    <numFmt numFmtId="202" formatCode="_-* #,##0.00\ &quot;DM&quot;_-;\-* #,##0.00\ &quot;DM&quot;_-;_-* &quot;-&quot;??\ &quot;DM&quot;_-;_-@_-"/>
    <numFmt numFmtId="203" formatCode="_-* #,##0.00\ [$€]_-;\-* #,##0.00\ [$€]_-;_-* &quot;-&quot;??\ [$€]_-;_-@_-"/>
    <numFmt numFmtId="204" formatCode="&quot;R$ &quot;#,##0.00"/>
    <numFmt numFmtId="205" formatCode="#,##0.000"/>
    <numFmt numFmtId="206" formatCode="#,##0.0000"/>
    <numFmt numFmtId="207" formatCode="#,##0.00000"/>
    <numFmt numFmtId="208" formatCode="#,##0.000000"/>
    <numFmt numFmtId="209" formatCode="#,##0.0000000"/>
    <numFmt numFmtId="210" formatCode="[$-416]dddd\,\ d&quot; de &quot;mmmm&quot; de &quot;yyyy"/>
  </numFmts>
  <fonts count="51">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10"/>
      <name val="Arial"/>
      <family val="2"/>
    </font>
    <font>
      <sz val="8"/>
      <name val="Calibri"/>
      <family val="2"/>
    </font>
    <font>
      <sz val="10"/>
      <name val="Calibri"/>
      <family val="2"/>
    </font>
    <font>
      <b/>
      <sz val="10"/>
      <name val="Calibri"/>
      <family val="2"/>
    </font>
    <font>
      <b/>
      <sz val="10"/>
      <color indexed="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i/>
      <sz val="10"/>
      <name val="Calibri"/>
      <family val="2"/>
    </font>
    <font>
      <b/>
      <i/>
      <sz val="10"/>
      <name val="Calibri"/>
      <family val="2"/>
    </font>
    <font>
      <sz val="10"/>
      <color indexed="53"/>
      <name val="Calibri"/>
      <family val="2"/>
    </font>
    <font>
      <sz val="10"/>
      <color indexed="8"/>
      <name val="Calibri"/>
      <family val="2"/>
    </font>
    <font>
      <b/>
      <sz val="9"/>
      <name val="Calibri"/>
      <family val="2"/>
    </font>
    <font>
      <b/>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DEDEDE"/>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hair"/>
      <right style="medium"/>
      <top style="hair"/>
      <bottom style="hair"/>
    </border>
    <border>
      <left style="medium"/>
      <right style="hair"/>
      <top style="hair"/>
      <bottom style="hair"/>
    </border>
    <border>
      <left style="medium"/>
      <right style="hair"/>
      <top>
        <color indexed="63"/>
      </top>
      <bottom style="hair"/>
    </border>
    <border>
      <left style="hair"/>
      <right style="medium"/>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medium"/>
      <right>
        <color indexed="63"/>
      </right>
      <top style="hair"/>
      <bottom style="hair"/>
    </border>
    <border>
      <left>
        <color indexed="63"/>
      </left>
      <right>
        <color indexed="63"/>
      </right>
      <top style="thin"/>
      <bottom style="thin"/>
    </border>
    <border>
      <left>
        <color indexed="63"/>
      </left>
      <right style="medium"/>
      <top style="thin"/>
      <bottom style="thin"/>
    </border>
    <border>
      <left style="hair"/>
      <right style="medium"/>
      <top style="hair"/>
      <bottom>
        <color indexed="63"/>
      </bottom>
    </border>
    <border>
      <left style="hair">
        <color indexed="8"/>
      </left>
      <right style="hair">
        <color indexed="8"/>
      </right>
      <top style="hair">
        <color indexed="8"/>
      </top>
      <bottom style="hair">
        <color indexed="8"/>
      </bottom>
    </border>
    <border>
      <left style="medium"/>
      <right style="hair"/>
      <top style="hair"/>
      <bottom>
        <color indexed="63"/>
      </bottom>
    </border>
    <border>
      <left>
        <color indexed="63"/>
      </left>
      <right style="hair"/>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color indexed="8"/>
      </bottom>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thin"/>
      <right style="medium"/>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20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2" fillId="31"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0" fillId="0" borderId="0" applyNumberFormat="0" applyBorder="0" applyAlignment="0">
      <protection/>
    </xf>
    <xf numFmtId="9" fontId="0" fillId="0" borderId="0" applyFont="0" applyFill="0" applyBorder="0" applyAlignment="0" applyProtection="0"/>
    <xf numFmtId="0" fontId="43" fillId="21" borderId="5" applyNumberFormat="0" applyAlignment="0" applyProtection="0"/>
    <xf numFmtId="3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cellStyleXfs>
  <cellXfs count="302">
    <xf numFmtId="0" fontId="0" fillId="0" borderId="0" xfId="0" applyAlignment="1">
      <alignment/>
    </xf>
    <xf numFmtId="0" fontId="0" fillId="0" borderId="10" xfId="0" applyFont="1" applyBorder="1" applyAlignment="1" applyProtection="1">
      <alignment/>
      <protection hidden="1"/>
    </xf>
    <xf numFmtId="0" fontId="0" fillId="0" borderId="11"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0" fillId="0" borderId="10" xfId="0" applyFont="1" applyFill="1" applyBorder="1" applyAlignment="1" applyProtection="1">
      <alignment vertical="top"/>
      <protection hidden="1"/>
    </xf>
    <xf numFmtId="0" fontId="0" fillId="0" borderId="10"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0" xfId="0" applyFont="1" applyFill="1" applyBorder="1" applyAlignment="1" applyProtection="1">
      <alignment horizontal="left" vertical="center"/>
      <protection hidden="1"/>
    </xf>
    <xf numFmtId="0" fontId="0" fillId="0" borderId="10" xfId="0" applyFont="1" applyBorder="1" applyAlignment="1" applyProtection="1">
      <alignment vertical="top"/>
      <protection hidden="1"/>
    </xf>
    <xf numFmtId="4" fontId="0" fillId="0" borderId="10" xfId="0" applyNumberFormat="1" applyFont="1" applyBorder="1" applyAlignment="1" applyProtection="1">
      <alignment horizontal="center"/>
      <protection hidden="1"/>
    </xf>
    <xf numFmtId="0" fontId="0" fillId="0" borderId="10" xfId="0" applyFont="1" applyBorder="1" applyAlignment="1" applyProtection="1">
      <alignment horizontal="center"/>
      <protection hidden="1"/>
    </xf>
    <xf numFmtId="4" fontId="0" fillId="0" borderId="10" xfId="0" applyNumberFormat="1" applyFont="1" applyBorder="1" applyAlignment="1" applyProtection="1">
      <alignment/>
      <protection hidden="1"/>
    </xf>
    <xf numFmtId="0" fontId="0" fillId="0" borderId="10" xfId="0" applyFont="1" applyBorder="1" applyAlignment="1" applyProtection="1">
      <alignment wrapText="1"/>
      <protection hidden="1"/>
    </xf>
    <xf numFmtId="0" fontId="6" fillId="0" borderId="13" xfId="0" applyFont="1" applyBorder="1" applyAlignment="1" applyProtection="1">
      <alignment/>
      <protection hidden="1"/>
    </xf>
    <xf numFmtId="0" fontId="6" fillId="33" borderId="10" xfId="0" applyFont="1" applyFill="1" applyBorder="1" applyAlignment="1" applyProtection="1">
      <alignment/>
      <protection hidden="1"/>
    </xf>
    <xf numFmtId="0" fontId="6" fillId="0" borderId="10" xfId="0" applyFont="1" applyBorder="1" applyAlignment="1" applyProtection="1">
      <alignment/>
      <protection hidden="1"/>
    </xf>
    <xf numFmtId="0" fontId="6" fillId="0" borderId="0" xfId="0" applyFont="1" applyAlignment="1" applyProtection="1">
      <alignment/>
      <protection hidden="1"/>
    </xf>
    <xf numFmtId="0" fontId="8" fillId="0" borderId="10" xfId="0" applyFont="1" applyBorder="1" applyAlignment="1" applyProtection="1">
      <alignment/>
      <protection hidden="1"/>
    </xf>
    <xf numFmtId="2" fontId="8" fillId="33" borderId="10" xfId="0" applyNumberFormat="1" applyFont="1" applyFill="1" applyBorder="1" applyAlignment="1" applyProtection="1">
      <alignment horizontal="center" vertical="center"/>
      <protection hidden="1"/>
    </xf>
    <xf numFmtId="2" fontId="8" fillId="33" borderId="10" xfId="0" applyNumberFormat="1" applyFont="1" applyFill="1" applyBorder="1" applyAlignment="1" applyProtection="1">
      <alignment horizontal="right" vertical="center"/>
      <protection hidden="1"/>
    </xf>
    <xf numFmtId="4" fontId="8" fillId="0" borderId="10" xfId="67" applyNumberFormat="1" applyFont="1" applyBorder="1" applyAlignment="1" applyProtection="1">
      <alignment horizontal="center" vertical="center"/>
      <protection hidden="1"/>
    </xf>
    <xf numFmtId="4" fontId="8" fillId="0" borderId="10" xfId="0" applyNumberFormat="1" applyFont="1" applyFill="1" applyBorder="1" applyAlignment="1" applyProtection="1">
      <alignment horizontal="right" vertical="center"/>
      <protection locked="0"/>
    </xf>
    <xf numFmtId="40" fontId="8" fillId="0" borderId="14" xfId="67" applyNumberFormat="1" applyFont="1" applyFill="1" applyBorder="1" applyAlignment="1" applyProtection="1">
      <alignment horizontal="right" vertical="center"/>
      <protection hidden="1"/>
    </xf>
    <xf numFmtId="184" fontId="8" fillId="0" borderId="15" xfId="0" applyNumberFormat="1" applyFont="1" applyFill="1" applyBorder="1" applyAlignment="1" applyProtection="1">
      <alignment horizontal="center" vertical="center" wrapText="1"/>
      <protection hidden="1"/>
    </xf>
    <xf numFmtId="1" fontId="8" fillId="0" borderId="10" xfId="0" applyNumberFormat="1"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4" fontId="8" fillId="0" borderId="10"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4" fontId="8" fillId="0" borderId="10" xfId="0" applyNumberFormat="1" applyFont="1" applyFill="1" applyBorder="1" applyAlignment="1" applyProtection="1">
      <alignment horizontal="right" vertical="center" wrapText="1"/>
      <protection hidden="1"/>
    </xf>
    <xf numFmtId="4" fontId="8" fillId="0" borderId="14" xfId="67" applyNumberFormat="1" applyFont="1" applyFill="1" applyBorder="1" applyAlignment="1" applyProtection="1">
      <alignment horizontal="right" vertical="center" wrapText="1"/>
      <protection hidden="1"/>
    </xf>
    <xf numFmtId="4" fontId="8" fillId="0" borderId="10" xfId="0" applyNumberFormat="1" applyFont="1" applyFill="1" applyBorder="1" applyAlignment="1" applyProtection="1">
      <alignment horizontal="right" vertical="center" wrapText="1"/>
      <protection locked="0"/>
    </xf>
    <xf numFmtId="0" fontId="8" fillId="34" borderId="10" xfId="0" applyFont="1" applyFill="1" applyBorder="1" applyAlignment="1" applyProtection="1">
      <alignment horizontal="left" vertical="center" wrapText="1"/>
      <protection hidden="1"/>
    </xf>
    <xf numFmtId="4" fontId="8" fillId="33" borderId="10" xfId="0" applyNumberFormat="1" applyFont="1" applyFill="1" applyBorder="1" applyAlignment="1" applyProtection="1">
      <alignment horizontal="center" vertical="center" wrapText="1"/>
      <protection hidden="1"/>
    </xf>
    <xf numFmtId="4" fontId="8" fillId="33" borderId="10" xfId="0" applyNumberFormat="1" applyFont="1" applyFill="1" applyBorder="1" applyAlignment="1" applyProtection="1">
      <alignment horizontal="right" vertical="center" wrapText="1"/>
      <protection locked="0"/>
    </xf>
    <xf numFmtId="4" fontId="8" fillId="34" borderId="14" xfId="67" applyNumberFormat="1" applyFont="1" applyFill="1" applyBorder="1" applyAlignment="1" applyProtection="1">
      <alignment horizontal="right" vertical="center" wrapText="1"/>
      <protection hidden="1"/>
    </xf>
    <xf numFmtId="184" fontId="8" fillId="33" borderId="15" xfId="0" applyNumberFormat="1" applyFont="1" applyFill="1" applyBorder="1" applyAlignment="1" applyProtection="1">
      <alignment horizontal="center" vertical="center" wrapText="1"/>
      <protection hidden="1"/>
    </xf>
    <xf numFmtId="1" fontId="8" fillId="33" borderId="10" xfId="0" applyNumberFormat="1" applyFont="1" applyFill="1" applyBorder="1" applyAlignment="1" applyProtection="1">
      <alignment horizontal="left" vertical="center" wrapText="1"/>
      <protection hidden="1"/>
    </xf>
    <xf numFmtId="0" fontId="8" fillId="33" borderId="10" xfId="0" applyFont="1" applyFill="1" applyBorder="1" applyAlignment="1" applyProtection="1">
      <alignment horizontal="left" vertical="center" wrapText="1"/>
      <protection hidden="1"/>
    </xf>
    <xf numFmtId="4" fontId="8" fillId="33" borderId="14" xfId="67" applyNumberFormat="1" applyFont="1" applyFill="1" applyBorder="1" applyAlignment="1" applyProtection="1">
      <alignment horizontal="right" vertical="center" wrapText="1"/>
      <protection hidden="1"/>
    </xf>
    <xf numFmtId="1" fontId="8" fillId="0" borderId="10" xfId="0" applyNumberFormat="1" applyFont="1" applyBorder="1" applyAlignment="1" applyProtection="1">
      <alignment horizontal="left" vertical="top"/>
      <protection hidden="1"/>
    </xf>
    <xf numFmtId="0" fontId="8" fillId="0" borderId="10" xfId="0" applyFont="1" applyBorder="1" applyAlignment="1" applyProtection="1">
      <alignment vertical="top" wrapText="1"/>
      <protection hidden="1"/>
    </xf>
    <xf numFmtId="4" fontId="8" fillId="0" borderId="10" xfId="0" applyNumberFormat="1" applyFont="1" applyFill="1" applyBorder="1" applyAlignment="1" applyProtection="1">
      <alignment horizontal="center" vertical="top"/>
      <protection hidden="1"/>
    </xf>
    <xf numFmtId="4" fontId="8" fillId="0" borderId="10" xfId="0" applyNumberFormat="1" applyFont="1" applyBorder="1" applyAlignment="1" applyProtection="1">
      <alignment horizontal="center" vertical="top"/>
      <protection hidden="1"/>
    </xf>
    <xf numFmtId="4" fontId="8" fillId="0" borderId="10" xfId="0" applyNumberFormat="1" applyFont="1" applyFill="1" applyBorder="1" applyAlignment="1" applyProtection="1">
      <alignment horizontal="right" vertical="top"/>
      <protection hidden="1"/>
    </xf>
    <xf numFmtId="4" fontId="8" fillId="0" borderId="10" xfId="0" applyNumberFormat="1" applyFont="1" applyFill="1" applyBorder="1" applyAlignment="1" applyProtection="1">
      <alignment horizontal="right" vertical="top"/>
      <protection locked="0"/>
    </xf>
    <xf numFmtId="0" fontId="8" fillId="0" borderId="10" xfId="0" applyFont="1" applyFill="1" applyBorder="1" applyAlignment="1" applyProtection="1">
      <alignment vertical="top" wrapText="1"/>
      <protection hidden="1"/>
    </xf>
    <xf numFmtId="4" fontId="8" fillId="0" borderId="14" xfId="67" applyNumberFormat="1" applyFont="1" applyFill="1" applyBorder="1" applyAlignment="1" applyProtection="1">
      <alignment horizontal="right" vertical="top"/>
      <protection hidden="1"/>
    </xf>
    <xf numFmtId="0" fontId="8" fillId="0" borderId="10" xfId="0" applyFont="1" applyFill="1" applyBorder="1" applyAlignment="1" applyProtection="1">
      <alignment wrapText="1"/>
      <protection hidden="1"/>
    </xf>
    <xf numFmtId="4" fontId="8" fillId="0" borderId="10" xfId="0" applyNumberFormat="1" applyFont="1" applyFill="1" applyBorder="1" applyAlignment="1" applyProtection="1">
      <alignment vertical="top"/>
      <protection locked="0"/>
    </xf>
    <xf numFmtId="4" fontId="8" fillId="0" borderId="14" xfId="67" applyNumberFormat="1" applyFont="1" applyFill="1" applyBorder="1" applyAlignment="1" applyProtection="1">
      <alignment vertical="top"/>
      <protection hidden="1"/>
    </xf>
    <xf numFmtId="1" fontId="8" fillId="0" borderId="10" xfId="0" applyNumberFormat="1" applyFont="1" applyFill="1" applyBorder="1" applyAlignment="1" applyProtection="1">
      <alignment horizontal="left" vertical="top"/>
      <protection hidden="1"/>
    </xf>
    <xf numFmtId="1" fontId="8" fillId="33" borderId="10" xfId="0" applyNumberFormat="1" applyFont="1" applyFill="1" applyBorder="1" applyAlignment="1" applyProtection="1">
      <alignment horizontal="left" vertical="top"/>
      <protection hidden="1"/>
    </xf>
    <xf numFmtId="0" fontId="8" fillId="33" borderId="10" xfId="0" applyFont="1" applyFill="1" applyBorder="1" applyAlignment="1" applyProtection="1">
      <alignment vertical="top" wrapText="1"/>
      <protection hidden="1"/>
    </xf>
    <xf numFmtId="4" fontId="8" fillId="33" borderId="10" xfId="0" applyNumberFormat="1" applyFont="1" applyFill="1" applyBorder="1" applyAlignment="1" applyProtection="1">
      <alignment horizontal="center" vertical="top"/>
      <protection hidden="1"/>
    </xf>
    <xf numFmtId="4" fontId="8" fillId="33" borderId="10" xfId="0" applyNumberFormat="1" applyFont="1" applyFill="1" applyBorder="1" applyAlignment="1" applyProtection="1">
      <alignment horizontal="right" vertical="top"/>
      <protection hidden="1"/>
    </xf>
    <xf numFmtId="4" fontId="8" fillId="33" borderId="10" xfId="0" applyNumberFormat="1" applyFont="1" applyFill="1" applyBorder="1" applyAlignment="1" applyProtection="1">
      <alignment horizontal="right" vertical="top"/>
      <protection locked="0"/>
    </xf>
    <xf numFmtId="4" fontId="8" fillId="33" borderId="14" xfId="67" applyNumberFormat="1" applyFont="1" applyFill="1" applyBorder="1" applyAlignment="1" applyProtection="1">
      <alignment horizontal="right" vertical="top"/>
      <protection hidden="1"/>
    </xf>
    <xf numFmtId="4" fontId="8" fillId="0" borderId="10" xfId="0" applyNumberFormat="1" applyFont="1" applyFill="1" applyBorder="1" applyAlignment="1" applyProtection="1">
      <alignment vertical="top"/>
      <protection hidden="1"/>
    </xf>
    <xf numFmtId="4" fontId="8" fillId="33" borderId="10" xfId="0" applyNumberFormat="1" applyFont="1" applyFill="1" applyBorder="1" applyAlignment="1" applyProtection="1">
      <alignment horizontal="right" vertical="center" wrapText="1"/>
      <protection hidden="1"/>
    </xf>
    <xf numFmtId="0" fontId="8" fillId="33" borderId="10" xfId="0" applyFont="1" applyFill="1" applyBorder="1" applyAlignment="1" applyProtection="1">
      <alignment vertical="center" wrapText="1"/>
      <protection hidden="1"/>
    </xf>
    <xf numFmtId="0" fontId="8" fillId="33" borderId="10" xfId="0" applyFont="1" applyFill="1" applyBorder="1" applyAlignment="1" applyProtection="1">
      <alignment horizontal="left" vertical="top" wrapText="1"/>
      <protection hidden="1"/>
    </xf>
    <xf numFmtId="4" fontId="8" fillId="0" borderId="10" xfId="0" applyNumberFormat="1" applyFont="1" applyBorder="1" applyAlignment="1" applyProtection="1">
      <alignment vertical="top"/>
      <protection locked="0"/>
    </xf>
    <xf numFmtId="4" fontId="8" fillId="0" borderId="14" xfId="67" applyNumberFormat="1" applyFont="1" applyBorder="1" applyAlignment="1" applyProtection="1">
      <alignment vertical="top"/>
      <protection hidden="1"/>
    </xf>
    <xf numFmtId="4" fontId="8" fillId="0" borderId="10" xfId="0" applyNumberFormat="1" applyFont="1" applyBorder="1" applyAlignment="1" applyProtection="1">
      <alignment vertical="top"/>
      <protection hidden="1"/>
    </xf>
    <xf numFmtId="0" fontId="8" fillId="35" borderId="10" xfId="0" applyFont="1" applyFill="1" applyBorder="1" applyAlignment="1" applyProtection="1">
      <alignment/>
      <protection hidden="1"/>
    </xf>
    <xf numFmtId="0" fontId="8" fillId="0" borderId="10" xfId="0" applyFont="1" applyBorder="1" applyAlignment="1" applyProtection="1">
      <alignment horizontal="left" vertical="top" wrapText="1"/>
      <protection hidden="1"/>
    </xf>
    <xf numFmtId="0" fontId="8" fillId="0" borderId="10" xfId="0" applyFont="1" applyFill="1" applyBorder="1" applyAlignment="1" applyProtection="1">
      <alignment vertical="center" wrapText="1"/>
      <protection hidden="1"/>
    </xf>
    <xf numFmtId="0" fontId="8" fillId="0" borderId="10" xfId="0" applyFont="1" applyFill="1" applyBorder="1" applyAlignment="1" applyProtection="1">
      <alignment horizontal="left"/>
      <protection hidden="1"/>
    </xf>
    <xf numFmtId="4" fontId="8" fillId="33" borderId="10" xfId="0" applyNumberFormat="1" applyFont="1" applyFill="1" applyBorder="1" applyAlignment="1" applyProtection="1">
      <alignment horizontal="right"/>
      <protection locked="0"/>
    </xf>
    <xf numFmtId="4" fontId="8" fillId="33" borderId="10" xfId="0" applyNumberFormat="1" applyFont="1" applyFill="1" applyBorder="1" applyAlignment="1" applyProtection="1">
      <alignment horizontal="center" vertical="center"/>
      <protection hidden="1"/>
    </xf>
    <xf numFmtId="4" fontId="8" fillId="33" borderId="10" xfId="0" applyNumberFormat="1" applyFont="1" applyFill="1" applyBorder="1" applyAlignment="1" applyProtection="1">
      <alignment horizontal="right" vertical="center"/>
      <protection locked="0"/>
    </xf>
    <xf numFmtId="184" fontId="9" fillId="0" borderId="15" xfId="0" applyNumberFormat="1" applyFont="1" applyFill="1" applyBorder="1" applyAlignment="1" applyProtection="1">
      <alignment horizontal="center" vertical="center" wrapText="1"/>
      <protection hidden="1"/>
    </xf>
    <xf numFmtId="4" fontId="8" fillId="33" borderId="14" xfId="67" applyNumberFormat="1" applyFont="1" applyFill="1" applyBorder="1" applyAlignment="1" applyProtection="1">
      <alignment vertical="center"/>
      <protection hidden="1"/>
    </xf>
    <xf numFmtId="0" fontId="8" fillId="0" borderId="10" xfId="0" applyNumberFormat="1" applyFont="1" applyFill="1" applyBorder="1" applyAlignment="1" applyProtection="1">
      <alignment vertical="center" wrapText="1"/>
      <protection hidden="1"/>
    </xf>
    <xf numFmtId="0" fontId="8" fillId="0" borderId="15" xfId="0" applyFont="1" applyFill="1" applyBorder="1" applyAlignment="1" applyProtection="1">
      <alignment horizontal="center" vertical="center" wrapText="1"/>
      <protection hidden="1"/>
    </xf>
    <xf numFmtId="0" fontId="8" fillId="33" borderId="15" xfId="0" applyFont="1" applyFill="1" applyBorder="1" applyAlignment="1" applyProtection="1">
      <alignment vertical="center" wrapText="1"/>
      <protection hidden="1"/>
    </xf>
    <xf numFmtId="0" fontId="8" fillId="0" borderId="15" xfId="0" applyFont="1" applyFill="1" applyBorder="1" applyAlignment="1" applyProtection="1">
      <alignment vertical="center" wrapText="1"/>
      <protection hidden="1"/>
    </xf>
    <xf numFmtId="0" fontId="8" fillId="0" borderId="10" xfId="0" applyFont="1" applyFill="1" applyBorder="1" applyAlignment="1" applyProtection="1">
      <alignment/>
      <protection hidden="1"/>
    </xf>
    <xf numFmtId="1" fontId="9" fillId="0" borderId="15" xfId="0" applyNumberFormat="1" applyFont="1" applyFill="1" applyBorder="1" applyAlignment="1" applyProtection="1">
      <alignment horizontal="left" vertical="center" wrapText="1"/>
      <protection hidden="1"/>
    </xf>
    <xf numFmtId="4" fontId="8" fillId="0" borderId="10" xfId="0" applyNumberFormat="1" applyFont="1" applyBorder="1" applyAlignment="1" applyProtection="1">
      <alignment horizontal="center" vertical="center" wrapText="1"/>
      <protection hidden="1"/>
    </xf>
    <xf numFmtId="0" fontId="8" fillId="36" borderId="10" xfId="0" applyFont="1" applyFill="1" applyBorder="1" applyAlignment="1" applyProtection="1">
      <alignment vertical="center" wrapText="1"/>
      <protection hidden="1"/>
    </xf>
    <xf numFmtId="0" fontId="8" fillId="36" borderId="10" xfId="0" applyFont="1" applyFill="1" applyBorder="1" applyAlignment="1" applyProtection="1">
      <alignment horizontal="left" vertical="center" wrapText="1"/>
      <protection hidden="1"/>
    </xf>
    <xf numFmtId="4" fontId="8" fillId="33" borderId="14" xfId="0" applyNumberFormat="1" applyFont="1" applyFill="1" applyBorder="1" applyAlignment="1" applyProtection="1">
      <alignment horizontal="right" vertical="center"/>
      <protection hidden="1"/>
    </xf>
    <xf numFmtId="4" fontId="8" fillId="33" borderId="10" xfId="0" applyNumberFormat="1" applyFont="1" applyFill="1" applyBorder="1" applyAlignment="1" applyProtection="1">
      <alignment vertical="center"/>
      <protection locked="0"/>
    </xf>
    <xf numFmtId="4" fontId="0" fillId="33" borderId="14" xfId="67" applyNumberFormat="1" applyFont="1" applyFill="1" applyBorder="1" applyAlignment="1" applyProtection="1">
      <alignment horizontal="right" vertical="center" wrapText="1"/>
      <protection hidden="1"/>
    </xf>
    <xf numFmtId="0" fontId="9" fillId="33" borderId="16"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left" vertical="center" wrapText="1"/>
      <protection hidden="1"/>
    </xf>
    <xf numFmtId="4" fontId="8" fillId="33" borderId="11" xfId="0" applyNumberFormat="1" applyFont="1" applyFill="1" applyBorder="1" applyAlignment="1" applyProtection="1">
      <alignment horizontal="center" vertical="center" wrapText="1"/>
      <protection hidden="1"/>
    </xf>
    <xf numFmtId="0" fontId="8" fillId="33" borderId="11" xfId="0" applyFont="1" applyFill="1" applyBorder="1" applyAlignment="1" applyProtection="1">
      <alignment vertical="center" wrapText="1"/>
      <protection hidden="1"/>
    </xf>
    <xf numFmtId="4" fontId="9" fillId="33" borderId="11" xfId="0" applyNumberFormat="1" applyFont="1" applyFill="1" applyBorder="1" applyAlignment="1" applyProtection="1">
      <alignment horizontal="right" vertical="center" wrapText="1"/>
      <protection hidden="1"/>
    </xf>
    <xf numFmtId="0" fontId="8" fillId="33" borderId="17" xfId="0" applyFont="1" applyFill="1" applyBorder="1" applyAlignment="1" applyProtection="1">
      <alignment horizontal="right" vertical="center" wrapText="1"/>
      <protection hidden="1"/>
    </xf>
    <xf numFmtId="0" fontId="0" fillId="0" borderId="18" xfId="0" applyFont="1" applyFill="1" applyBorder="1" applyAlignment="1" applyProtection="1">
      <alignment/>
      <protection hidden="1"/>
    </xf>
    <xf numFmtId="0" fontId="0" fillId="0" borderId="11" xfId="0" applyFont="1" applyFill="1" applyBorder="1" applyAlignment="1" applyProtection="1">
      <alignment horizontal="left" vertical="center"/>
      <protection hidden="1"/>
    </xf>
    <xf numFmtId="0" fontId="0" fillId="0" borderId="11" xfId="0" applyFont="1" applyBorder="1" applyAlignment="1" applyProtection="1">
      <alignment/>
      <protection hidden="1"/>
    </xf>
    <xf numFmtId="4"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4" fontId="0" fillId="0" borderId="11" xfId="0" applyNumberFormat="1" applyFont="1" applyBorder="1" applyAlignment="1" applyProtection="1">
      <alignment/>
      <protection hidden="1"/>
    </xf>
    <xf numFmtId="0" fontId="0" fillId="0" borderId="11" xfId="0" applyFont="1" applyBorder="1" applyAlignment="1" applyProtection="1">
      <alignment wrapText="1"/>
      <protection hidden="1"/>
    </xf>
    <xf numFmtId="184" fontId="8" fillId="0" borderId="15" xfId="0" applyNumberFormat="1" applyFont="1" applyBorder="1" applyAlignment="1" applyProtection="1">
      <alignment horizontal="center" vertical="center"/>
      <protection hidden="1"/>
    </xf>
    <xf numFmtId="1" fontId="8" fillId="0" borderId="12" xfId="0" applyNumberFormat="1" applyFont="1" applyBorder="1" applyAlignment="1" applyProtection="1">
      <alignment horizontal="left" vertical="center"/>
      <protection hidden="1"/>
    </xf>
    <xf numFmtId="0" fontId="8" fillId="0" borderId="10" xfId="0" applyFont="1" applyBorder="1" applyAlignment="1" applyProtection="1">
      <alignment horizontal="left" vertical="center" wrapText="1"/>
      <protection hidden="1"/>
    </xf>
    <xf numFmtId="40" fontId="8" fillId="0" borderId="10" xfId="67" applyNumberFormat="1" applyFont="1" applyBorder="1" applyAlignment="1" applyProtection="1">
      <alignment horizontal="center" vertical="center"/>
      <protection hidden="1"/>
    </xf>
    <xf numFmtId="0" fontId="8" fillId="0" borderId="15" xfId="0" applyFont="1" applyBorder="1" applyAlignment="1" applyProtection="1">
      <alignment vertical="center"/>
      <protection hidden="1"/>
    </xf>
    <xf numFmtId="2" fontId="8" fillId="0" borderId="10" xfId="0" applyNumberFormat="1" applyFont="1" applyFill="1" applyBorder="1" applyAlignment="1" applyProtection="1">
      <alignment horizontal="right" vertical="center"/>
      <protection locked="0"/>
    </xf>
    <xf numFmtId="0" fontId="9" fillId="0" borderId="19" xfId="0" applyFont="1" applyBorder="1" applyAlignment="1" applyProtection="1">
      <alignment horizontal="left" vertical="center" wrapText="1"/>
      <protection locked="0"/>
    </xf>
    <xf numFmtId="2" fontId="8" fillId="33" borderId="20" xfId="0" applyNumberFormat="1" applyFont="1" applyFill="1" applyBorder="1" applyAlignment="1" applyProtection="1">
      <alignment horizontal="right" vertical="center"/>
      <protection hidden="1"/>
    </xf>
    <xf numFmtId="184" fontId="28" fillId="37" borderId="15" xfId="0" applyNumberFormat="1" applyFont="1" applyFill="1" applyBorder="1" applyAlignment="1" applyProtection="1">
      <alignment horizontal="center" vertical="center" wrapText="1"/>
      <protection hidden="1"/>
    </xf>
    <xf numFmtId="184" fontId="9" fillId="37" borderId="15" xfId="0" applyNumberFormat="1" applyFont="1" applyFill="1" applyBorder="1" applyAlignment="1" applyProtection="1">
      <alignment horizontal="center" vertical="center" wrapText="1"/>
      <protection hidden="1"/>
    </xf>
    <xf numFmtId="1" fontId="29" fillId="37" borderId="10" xfId="0" applyNumberFormat="1" applyFont="1" applyFill="1" applyBorder="1" applyAlignment="1" applyProtection="1">
      <alignment horizontal="left" vertical="center" wrapText="1"/>
      <protection hidden="1"/>
    </xf>
    <xf numFmtId="0" fontId="29" fillId="37" borderId="10" xfId="0" applyFont="1" applyFill="1" applyBorder="1" applyAlignment="1" applyProtection="1">
      <alignment horizontal="left" vertical="center" wrapText="1"/>
      <protection hidden="1"/>
    </xf>
    <xf numFmtId="4" fontId="8" fillId="37" borderId="10" xfId="0" applyNumberFormat="1" applyFont="1" applyFill="1" applyBorder="1" applyAlignment="1" applyProtection="1">
      <alignment horizontal="center" vertical="center" wrapText="1"/>
      <protection hidden="1"/>
    </xf>
    <xf numFmtId="0" fontId="8" fillId="37" borderId="10" xfId="0" applyFont="1" applyFill="1" applyBorder="1" applyAlignment="1" applyProtection="1">
      <alignment horizontal="center" vertical="center" wrapText="1"/>
      <protection hidden="1"/>
    </xf>
    <xf numFmtId="4" fontId="8" fillId="37" borderId="10" xfId="0" applyNumberFormat="1" applyFont="1" applyFill="1" applyBorder="1" applyAlignment="1" applyProtection="1">
      <alignment horizontal="right" vertical="center" wrapText="1"/>
      <protection hidden="1"/>
    </xf>
    <xf numFmtId="4" fontId="9" fillId="37" borderId="14" xfId="67" applyNumberFormat="1" applyFont="1" applyFill="1" applyBorder="1" applyAlignment="1" applyProtection="1">
      <alignment horizontal="right" vertical="center" wrapText="1"/>
      <protection hidden="1"/>
    </xf>
    <xf numFmtId="49" fontId="0" fillId="0" borderId="11" xfId="0" applyNumberFormat="1" applyFont="1" applyFill="1" applyBorder="1" applyAlignment="1" applyProtection="1">
      <alignment vertical="center"/>
      <protection hidden="1"/>
    </xf>
    <xf numFmtId="49" fontId="0" fillId="0" borderId="10" xfId="0" applyNumberFormat="1" applyFont="1" applyFill="1" applyBorder="1" applyAlignment="1" applyProtection="1">
      <alignment/>
      <protection hidden="1"/>
    </xf>
    <xf numFmtId="49" fontId="0" fillId="0" borderId="10" xfId="0" applyNumberFormat="1" applyFont="1" applyFill="1" applyBorder="1" applyAlignment="1" applyProtection="1">
      <alignment vertical="center"/>
      <protection hidden="1"/>
    </xf>
    <xf numFmtId="49" fontId="1" fillId="0" borderId="10" xfId="0" applyNumberFormat="1" applyFont="1" applyFill="1" applyBorder="1" applyAlignment="1" applyProtection="1">
      <alignment vertical="center"/>
      <protection hidden="1"/>
    </xf>
    <xf numFmtId="49" fontId="0" fillId="0" borderId="10" xfId="0" applyNumberFormat="1" applyFont="1" applyFill="1" applyBorder="1" applyAlignment="1" applyProtection="1">
      <alignment vertical="top"/>
      <protection hidden="1"/>
    </xf>
    <xf numFmtId="49" fontId="0" fillId="0" borderId="10" xfId="0" applyNumberFormat="1" applyFont="1" applyFill="1" applyBorder="1" applyAlignment="1" applyProtection="1">
      <alignment vertical="center"/>
      <protection hidden="1"/>
    </xf>
    <xf numFmtId="49" fontId="0" fillId="0" borderId="10" xfId="0" applyNumberFormat="1" applyFont="1" applyFill="1" applyBorder="1" applyAlignment="1" applyProtection="1">
      <alignment/>
      <protection hidden="1"/>
    </xf>
    <xf numFmtId="49" fontId="0" fillId="0" borderId="10" xfId="0" applyNumberFormat="1" applyFont="1" applyBorder="1" applyAlignment="1" applyProtection="1">
      <alignment/>
      <protection hidden="1"/>
    </xf>
    <xf numFmtId="49" fontId="6" fillId="0" borderId="0" xfId="0" applyNumberFormat="1" applyFont="1" applyAlignment="1" applyProtection="1">
      <alignment/>
      <protection hidden="1"/>
    </xf>
    <xf numFmtId="49" fontId="6" fillId="0" borderId="10" xfId="0" applyNumberFormat="1" applyFont="1" applyBorder="1" applyAlignment="1" applyProtection="1">
      <alignment/>
      <protection hidden="1"/>
    </xf>
    <xf numFmtId="49" fontId="6" fillId="0" borderId="13" xfId="0" applyNumberFormat="1" applyFont="1" applyBorder="1" applyAlignment="1" applyProtection="1">
      <alignment/>
      <protection hidden="1"/>
    </xf>
    <xf numFmtId="49" fontId="6" fillId="33" borderId="10" xfId="0" applyNumberFormat="1" applyFont="1" applyFill="1" applyBorder="1" applyAlignment="1" applyProtection="1">
      <alignment/>
      <protection hidden="1"/>
    </xf>
    <xf numFmtId="49" fontId="8" fillId="0" borderId="10" xfId="0" applyNumberFormat="1" applyFont="1" applyBorder="1" applyAlignment="1" applyProtection="1">
      <alignment/>
      <protection hidden="1"/>
    </xf>
    <xf numFmtId="0" fontId="8" fillId="0" borderId="21" xfId="0" applyFont="1" applyFill="1" applyBorder="1" applyAlignment="1" applyProtection="1">
      <alignment/>
      <protection hidden="1"/>
    </xf>
    <xf numFmtId="1" fontId="9" fillId="0" borderId="10" xfId="0" applyNumberFormat="1" applyFont="1" applyFill="1" applyBorder="1" applyAlignment="1" applyProtection="1">
      <alignment horizontal="left" vertical="top"/>
      <protection hidden="1"/>
    </xf>
    <xf numFmtId="0" fontId="29" fillId="0" borderId="10" xfId="0" applyFont="1" applyFill="1" applyBorder="1" applyAlignment="1" applyProtection="1">
      <alignment vertical="top" wrapText="1"/>
      <protection hidden="1"/>
    </xf>
    <xf numFmtId="4" fontId="9" fillId="0" borderId="10" xfId="0" applyNumberFormat="1" applyFont="1" applyFill="1" applyBorder="1" applyAlignment="1" applyProtection="1">
      <alignment horizontal="center" vertical="top"/>
      <protection hidden="1"/>
    </xf>
    <xf numFmtId="4" fontId="9" fillId="0" borderId="10" xfId="0" applyNumberFormat="1" applyFont="1" applyFill="1" applyBorder="1" applyAlignment="1" applyProtection="1">
      <alignment vertical="top"/>
      <protection hidden="1"/>
    </xf>
    <xf numFmtId="4" fontId="9" fillId="0" borderId="14" xfId="67" applyNumberFormat="1" applyFont="1" applyFill="1" applyBorder="1" applyAlignment="1" applyProtection="1">
      <alignment vertical="top"/>
      <protection hidden="1"/>
    </xf>
    <xf numFmtId="184" fontId="30" fillId="0" borderId="15" xfId="0" applyNumberFormat="1" applyFont="1" applyFill="1" applyBorder="1" applyAlignment="1" applyProtection="1">
      <alignment horizontal="center" vertical="top"/>
      <protection hidden="1"/>
    </xf>
    <xf numFmtId="4" fontId="8" fillId="0" borderId="10" xfId="0" applyNumberFormat="1" applyFont="1" applyFill="1" applyBorder="1" applyAlignment="1" applyProtection="1">
      <alignment/>
      <protection hidden="1"/>
    </xf>
    <xf numFmtId="4" fontId="8" fillId="0" borderId="10" xfId="0" applyNumberFormat="1" applyFont="1" applyFill="1" applyBorder="1" applyAlignment="1" applyProtection="1">
      <alignment horizontal="center" vertical="center"/>
      <protection hidden="1"/>
    </xf>
    <xf numFmtId="4" fontId="8" fillId="0" borderId="10" xfId="0" applyNumberFormat="1" applyFont="1" applyFill="1" applyBorder="1" applyAlignment="1" applyProtection="1">
      <alignment vertical="center"/>
      <protection hidden="1"/>
    </xf>
    <xf numFmtId="4" fontId="8" fillId="0" borderId="14" xfId="0" applyNumberFormat="1" applyFont="1" applyFill="1" applyBorder="1" applyAlignment="1" applyProtection="1">
      <alignment horizontal="right" vertical="center"/>
      <protection hidden="1"/>
    </xf>
    <xf numFmtId="4" fontId="8" fillId="0" borderId="10" xfId="0" applyNumberFormat="1" applyFont="1" applyFill="1" applyBorder="1" applyAlignment="1" applyProtection="1">
      <alignment vertical="center"/>
      <protection locked="0"/>
    </xf>
    <xf numFmtId="4" fontId="8" fillId="0" borderId="14" xfId="67" applyNumberFormat="1" applyFont="1" applyFill="1" applyBorder="1" applyAlignment="1" applyProtection="1">
      <alignment vertical="center"/>
      <protection hidden="1"/>
    </xf>
    <xf numFmtId="0" fontId="8" fillId="0" borderId="10" xfId="0" applyNumberFormat="1" applyFont="1" applyFill="1" applyBorder="1" applyAlignment="1" applyProtection="1">
      <alignment horizontal="left" vertical="top"/>
      <protection hidden="1"/>
    </xf>
    <xf numFmtId="0" fontId="8" fillId="0" borderId="10" xfId="0" applyNumberFormat="1" applyFont="1" applyFill="1" applyBorder="1" applyAlignment="1" applyProtection="1">
      <alignment horizontal="left" vertical="center"/>
      <protection hidden="1"/>
    </xf>
    <xf numFmtId="0" fontId="31" fillId="0" borderId="10" xfId="0" applyFont="1" applyFill="1" applyBorder="1" applyAlignment="1" applyProtection="1">
      <alignment vertical="top" wrapText="1"/>
      <protection hidden="1"/>
    </xf>
    <xf numFmtId="4" fontId="8" fillId="0" borderId="10" xfId="0" applyNumberFormat="1" applyFont="1" applyFill="1" applyBorder="1" applyAlignment="1" applyProtection="1">
      <alignment vertical="center" wrapText="1"/>
      <protection locked="0"/>
    </xf>
    <xf numFmtId="4" fontId="8" fillId="0" borderId="14" xfId="67" applyNumberFormat="1" applyFont="1" applyFill="1" applyBorder="1" applyAlignment="1" applyProtection="1">
      <alignment horizontal="right" vertical="center"/>
      <protection hidden="1"/>
    </xf>
    <xf numFmtId="4" fontId="8" fillId="0" borderId="10" xfId="0" applyNumberFormat="1" applyFont="1" applyFill="1" applyBorder="1" applyAlignment="1" applyProtection="1">
      <alignment/>
      <protection locked="0"/>
    </xf>
    <xf numFmtId="0" fontId="9" fillId="0" borderId="10" xfId="0" applyFont="1" applyFill="1" applyBorder="1" applyAlignment="1" applyProtection="1">
      <alignment vertical="top" wrapText="1"/>
      <protection hidden="1"/>
    </xf>
    <xf numFmtId="0" fontId="9" fillId="0" borderId="10" xfId="0" applyNumberFormat="1" applyFont="1" applyFill="1" applyBorder="1" applyAlignment="1" applyProtection="1">
      <alignment horizontal="left" vertical="center"/>
      <protection hidden="1"/>
    </xf>
    <xf numFmtId="4" fontId="9" fillId="0" borderId="10" xfId="0" applyNumberFormat="1" applyFont="1" applyFill="1" applyBorder="1" applyAlignment="1" applyProtection="1">
      <alignment horizontal="left" vertical="center" wrapText="1"/>
      <protection hidden="1"/>
    </xf>
    <xf numFmtId="4" fontId="8" fillId="0" borderId="10" xfId="67" applyNumberFormat="1" applyFont="1" applyFill="1" applyBorder="1" applyAlignment="1" applyProtection="1">
      <alignment horizontal="center" vertical="center" wrapText="1"/>
      <protection hidden="1"/>
    </xf>
    <xf numFmtId="4" fontId="9" fillId="0" borderId="10" xfId="0" applyNumberFormat="1" applyFont="1" applyFill="1" applyBorder="1" applyAlignment="1" applyProtection="1">
      <alignment horizontal="right" vertical="center" wrapText="1"/>
      <protection hidden="1"/>
    </xf>
    <xf numFmtId="184" fontId="8" fillId="38" borderId="15" xfId="0" applyNumberFormat="1" applyFont="1" applyFill="1" applyBorder="1" applyAlignment="1" applyProtection="1">
      <alignment horizontal="center" vertical="center" wrapText="1"/>
      <protection hidden="1"/>
    </xf>
    <xf numFmtId="1" fontId="29" fillId="0" borderId="10" xfId="0" applyNumberFormat="1" applyFont="1" applyFill="1" applyBorder="1" applyAlignment="1" applyProtection="1">
      <alignment horizontal="left" vertical="top"/>
      <protection hidden="1"/>
    </xf>
    <xf numFmtId="4" fontId="32" fillId="38" borderId="19" xfId="0" applyNumberFormat="1" applyFont="1" applyFill="1" applyBorder="1" applyAlignment="1" applyProtection="1">
      <alignment horizontal="center" vertical="center" wrapText="1"/>
      <protection hidden="1"/>
    </xf>
    <xf numFmtId="1" fontId="8" fillId="38" borderId="10" xfId="0" applyNumberFormat="1" applyFont="1" applyFill="1" applyBorder="1" applyAlignment="1" applyProtection="1">
      <alignment horizontal="left" vertical="center" wrapText="1"/>
      <protection hidden="1"/>
    </xf>
    <xf numFmtId="0" fontId="9" fillId="38" borderId="10" xfId="0" applyFont="1" applyFill="1" applyBorder="1" applyAlignment="1" applyProtection="1">
      <alignment horizontal="left" vertical="center" wrapText="1"/>
      <protection hidden="1"/>
    </xf>
    <xf numFmtId="4" fontId="8" fillId="38" borderId="10" xfId="0" applyNumberFormat="1" applyFont="1" applyFill="1" applyBorder="1" applyAlignment="1" applyProtection="1">
      <alignment horizontal="center" vertical="center" wrapText="1"/>
      <protection hidden="1"/>
    </xf>
    <xf numFmtId="4" fontId="9" fillId="38" borderId="10" xfId="0" applyNumberFormat="1" applyFont="1" applyFill="1" applyBorder="1" applyAlignment="1" applyProtection="1">
      <alignment horizontal="right" vertical="center" wrapText="1"/>
      <protection hidden="1"/>
    </xf>
    <xf numFmtId="1" fontId="9" fillId="37" borderId="15" xfId="0" applyNumberFormat="1" applyFont="1" applyFill="1" applyBorder="1" applyAlignment="1" applyProtection="1">
      <alignment horizontal="left" vertical="center" wrapText="1"/>
      <protection hidden="1"/>
    </xf>
    <xf numFmtId="4" fontId="8" fillId="37" borderId="14" xfId="67" applyNumberFormat="1" applyFont="1" applyFill="1" applyBorder="1" applyAlignment="1" applyProtection="1">
      <alignment horizontal="right" vertical="center" wrapText="1"/>
      <protection hidden="1"/>
    </xf>
    <xf numFmtId="0" fontId="9" fillId="37" borderId="22" xfId="0" applyFont="1" applyFill="1" applyBorder="1" applyAlignment="1" applyProtection="1">
      <alignment horizontal="left" vertical="center" wrapText="1"/>
      <protection hidden="1"/>
    </xf>
    <xf numFmtId="0" fontId="9" fillId="37" borderId="23" xfId="0" applyFont="1" applyFill="1" applyBorder="1" applyAlignment="1" applyProtection="1">
      <alignment horizontal="left" vertical="center" wrapText="1"/>
      <protection hidden="1"/>
    </xf>
    <xf numFmtId="4" fontId="9" fillId="38" borderId="14" xfId="0" applyNumberFormat="1" applyFont="1" applyFill="1" applyBorder="1" applyAlignment="1" applyProtection="1">
      <alignment vertical="center" wrapText="1"/>
      <protection hidden="1"/>
    </xf>
    <xf numFmtId="1" fontId="9" fillId="37" borderId="10" xfId="0" applyNumberFormat="1" applyFont="1" applyFill="1" applyBorder="1" applyAlignment="1" applyProtection="1">
      <alignment horizontal="left" vertical="center" wrapText="1"/>
      <protection hidden="1"/>
    </xf>
    <xf numFmtId="0" fontId="9" fillId="38" borderId="10" xfId="0" applyFont="1" applyFill="1" applyBorder="1" applyAlignment="1" applyProtection="1">
      <alignment vertical="center" wrapText="1"/>
      <protection hidden="1"/>
    </xf>
    <xf numFmtId="4" fontId="9" fillId="38" borderId="10" xfId="0" applyNumberFormat="1" applyFont="1" applyFill="1" applyBorder="1" applyAlignment="1" applyProtection="1">
      <alignment vertical="center" wrapText="1"/>
      <protection hidden="1"/>
    </xf>
    <xf numFmtId="1" fontId="28" fillId="37" borderId="10" xfId="0" applyNumberFormat="1" applyFont="1" applyFill="1" applyBorder="1" applyAlignment="1" applyProtection="1">
      <alignment horizontal="left" vertical="center" wrapText="1"/>
      <protection hidden="1"/>
    </xf>
    <xf numFmtId="0" fontId="29" fillId="37" borderId="10" xfId="0" applyFont="1" applyFill="1" applyBorder="1" applyAlignment="1" applyProtection="1">
      <alignment vertical="center" wrapText="1"/>
      <protection hidden="1"/>
    </xf>
    <xf numFmtId="4" fontId="28" fillId="37" borderId="10" xfId="0" applyNumberFormat="1" applyFont="1" applyFill="1" applyBorder="1" applyAlignment="1" applyProtection="1">
      <alignment horizontal="center" vertical="center" wrapText="1"/>
      <protection hidden="1"/>
    </xf>
    <xf numFmtId="4" fontId="29" fillId="37" borderId="10" xfId="0" applyNumberFormat="1" applyFont="1" applyFill="1" applyBorder="1" applyAlignment="1" applyProtection="1">
      <alignment vertical="center" wrapText="1"/>
      <protection hidden="1"/>
    </xf>
    <xf numFmtId="4" fontId="9" fillId="38" borderId="14" xfId="0" applyNumberFormat="1" applyFont="1" applyFill="1" applyBorder="1" applyAlignment="1" applyProtection="1">
      <alignment horizontal="right" vertical="center" wrapText="1"/>
      <protection hidden="1"/>
    </xf>
    <xf numFmtId="4" fontId="29" fillId="37" borderId="14" xfId="0" applyNumberFormat="1" applyFont="1" applyFill="1" applyBorder="1" applyAlignment="1" applyProtection="1">
      <alignment vertical="center" wrapText="1"/>
      <protection hidden="1"/>
    </xf>
    <xf numFmtId="4" fontId="9" fillId="0" borderId="14" xfId="0" applyNumberFormat="1" applyFont="1" applyFill="1" applyBorder="1" applyAlignment="1" applyProtection="1">
      <alignment horizontal="right" vertical="center" wrapText="1"/>
      <protection hidden="1"/>
    </xf>
    <xf numFmtId="184" fontId="30" fillId="38" borderId="15" xfId="0" applyNumberFormat="1" applyFont="1" applyFill="1" applyBorder="1" applyAlignment="1" applyProtection="1">
      <alignment horizontal="center" vertical="top"/>
      <protection hidden="1"/>
    </xf>
    <xf numFmtId="1" fontId="8" fillId="38" borderId="10" xfId="0" applyNumberFormat="1" applyFont="1" applyFill="1" applyBorder="1" applyAlignment="1" applyProtection="1">
      <alignment horizontal="left" vertical="top"/>
      <protection hidden="1"/>
    </xf>
    <xf numFmtId="0" fontId="9" fillId="38" borderId="10" xfId="0" applyFont="1" applyFill="1" applyBorder="1" applyAlignment="1" applyProtection="1">
      <alignment vertical="top" wrapText="1"/>
      <protection hidden="1"/>
    </xf>
    <xf numFmtId="4" fontId="8" fillId="38" borderId="10" xfId="0" applyNumberFormat="1" applyFont="1" applyFill="1" applyBorder="1" applyAlignment="1" applyProtection="1">
      <alignment horizontal="center" vertical="top"/>
      <protection hidden="1"/>
    </xf>
    <xf numFmtId="4" fontId="9" fillId="38" borderId="10" xfId="0" applyNumberFormat="1" applyFont="1" applyFill="1" applyBorder="1" applyAlignment="1" applyProtection="1">
      <alignment/>
      <protection hidden="1"/>
    </xf>
    <xf numFmtId="4" fontId="9" fillId="38" borderId="14" xfId="67" applyNumberFormat="1" applyFont="1" applyFill="1" applyBorder="1" applyAlignment="1" applyProtection="1">
      <alignment vertical="top"/>
      <protection hidden="1"/>
    </xf>
    <xf numFmtId="184" fontId="30" fillId="37" borderId="15" xfId="0" applyNumberFormat="1" applyFont="1" applyFill="1" applyBorder="1" applyAlignment="1" applyProtection="1">
      <alignment horizontal="center" vertical="top"/>
      <protection hidden="1"/>
    </xf>
    <xf numFmtId="1" fontId="29" fillId="37" borderId="10" xfId="0" applyNumberFormat="1" applyFont="1" applyFill="1" applyBorder="1" applyAlignment="1" applyProtection="1">
      <alignment horizontal="left" vertical="top"/>
      <protection hidden="1"/>
    </xf>
    <xf numFmtId="0" fontId="29" fillId="37" borderId="10" xfId="0" applyFont="1" applyFill="1" applyBorder="1" applyAlignment="1" applyProtection="1">
      <alignment vertical="top" wrapText="1"/>
      <protection hidden="1"/>
    </xf>
    <xf numFmtId="4" fontId="9" fillId="37" borderId="10" xfId="0" applyNumberFormat="1" applyFont="1" applyFill="1" applyBorder="1" applyAlignment="1" applyProtection="1">
      <alignment horizontal="center" vertical="top"/>
      <protection hidden="1"/>
    </xf>
    <xf numFmtId="4" fontId="9" fillId="37" borderId="10" xfId="0" applyNumberFormat="1" applyFont="1" applyFill="1" applyBorder="1" applyAlignment="1" applyProtection="1">
      <alignment vertical="top"/>
      <protection hidden="1"/>
    </xf>
    <xf numFmtId="4" fontId="9" fillId="37" borderId="14" xfId="67" applyNumberFormat="1" applyFont="1" applyFill="1" applyBorder="1" applyAlignment="1" applyProtection="1">
      <alignment vertical="top"/>
      <protection hidden="1"/>
    </xf>
    <xf numFmtId="0" fontId="9" fillId="38" borderId="10" xfId="0" applyFont="1" applyFill="1" applyBorder="1" applyAlignment="1" applyProtection="1">
      <alignment/>
      <protection hidden="1"/>
    </xf>
    <xf numFmtId="1" fontId="28" fillId="37" borderId="10" xfId="0" applyNumberFormat="1" applyFont="1" applyFill="1" applyBorder="1" applyAlignment="1" applyProtection="1">
      <alignment horizontal="left" vertical="top"/>
      <protection hidden="1"/>
    </xf>
    <xf numFmtId="0" fontId="29" fillId="37" borderId="10" xfId="0" applyFont="1" applyFill="1" applyBorder="1" applyAlignment="1" applyProtection="1">
      <alignment wrapText="1"/>
      <protection hidden="1"/>
    </xf>
    <xf numFmtId="4" fontId="28" fillId="37" borderId="10" xfId="0" applyNumberFormat="1" applyFont="1" applyFill="1" applyBorder="1" applyAlignment="1" applyProtection="1">
      <alignment horizontal="center" vertical="top"/>
      <protection hidden="1"/>
    </xf>
    <xf numFmtId="4" fontId="9" fillId="37" borderId="14" xfId="0" applyNumberFormat="1" applyFont="1" applyFill="1" applyBorder="1" applyAlignment="1" applyProtection="1">
      <alignment/>
      <protection hidden="1"/>
    </xf>
    <xf numFmtId="184" fontId="28" fillId="38" borderId="15" xfId="0" applyNumberFormat="1" applyFont="1" applyFill="1" applyBorder="1" applyAlignment="1" applyProtection="1">
      <alignment horizontal="center" vertical="center" wrapText="1"/>
      <protection hidden="1"/>
    </xf>
    <xf numFmtId="1" fontId="29" fillId="38" borderId="10" xfId="0" applyNumberFormat="1" applyFont="1" applyFill="1" applyBorder="1" applyAlignment="1" applyProtection="1">
      <alignment horizontal="left" vertical="top" wrapText="1"/>
      <protection hidden="1"/>
    </xf>
    <xf numFmtId="0" fontId="29" fillId="38" borderId="10" xfId="0" applyFont="1" applyFill="1" applyBorder="1" applyAlignment="1" applyProtection="1">
      <alignment horizontal="left" wrapText="1"/>
      <protection hidden="1"/>
    </xf>
    <xf numFmtId="4" fontId="28" fillId="38" borderId="10" xfId="67" applyNumberFormat="1" applyFont="1" applyFill="1" applyBorder="1" applyAlignment="1" applyProtection="1">
      <alignment horizontal="center" wrapText="1"/>
      <protection hidden="1"/>
    </xf>
    <xf numFmtId="4" fontId="28" fillId="38" borderId="10" xfId="0" applyNumberFormat="1" applyFont="1" applyFill="1" applyBorder="1" applyAlignment="1" applyProtection="1">
      <alignment wrapText="1"/>
      <protection hidden="1"/>
    </xf>
    <xf numFmtId="4" fontId="28" fillId="38" borderId="14" xfId="0" applyNumberFormat="1" applyFont="1" applyFill="1" applyBorder="1" applyAlignment="1" applyProtection="1">
      <alignment wrapText="1"/>
      <protection hidden="1"/>
    </xf>
    <xf numFmtId="4" fontId="9" fillId="38" borderId="13" xfId="0" applyNumberFormat="1" applyFont="1" applyFill="1" applyBorder="1" applyAlignment="1" applyProtection="1">
      <alignment vertical="center"/>
      <protection hidden="1"/>
    </xf>
    <xf numFmtId="4" fontId="9" fillId="38" borderId="24" xfId="0" applyNumberFormat="1" applyFont="1" applyFill="1" applyBorder="1" applyAlignment="1" applyProtection="1">
      <alignment horizontal="right" vertical="center"/>
      <protection hidden="1"/>
    </xf>
    <xf numFmtId="4" fontId="9" fillId="37" borderId="10" xfId="0" applyNumberFormat="1" applyFont="1" applyFill="1" applyBorder="1" applyAlignment="1" applyProtection="1">
      <alignment/>
      <protection hidden="1"/>
    </xf>
    <xf numFmtId="40" fontId="8" fillId="0" borderId="10" xfId="67" applyNumberFormat="1" applyFont="1" applyBorder="1" applyAlignment="1" applyProtection="1">
      <alignment horizontal="right" vertical="center"/>
      <protection hidden="1"/>
    </xf>
    <xf numFmtId="0" fontId="0" fillId="0" borderId="0" xfId="0" applyAlignment="1" applyProtection="1">
      <alignment/>
      <protection hidden="1"/>
    </xf>
    <xf numFmtId="49" fontId="0" fillId="0" borderId="0" xfId="0" applyNumberFormat="1" applyAlignment="1" applyProtection="1">
      <alignment/>
      <protection hidden="1"/>
    </xf>
    <xf numFmtId="4" fontId="8" fillId="0" borderId="10" xfId="0" applyNumberFormat="1" applyFont="1" applyFill="1" applyBorder="1" applyAlignment="1" applyProtection="1">
      <alignment horizontal="right" vertical="center"/>
      <protection hidden="1"/>
    </xf>
    <xf numFmtId="0" fontId="8" fillId="0" borderId="15" xfId="0" applyFont="1" applyFill="1" applyBorder="1" applyAlignment="1" applyProtection="1">
      <alignment vertical="center"/>
      <protection hidden="1"/>
    </xf>
    <xf numFmtId="2" fontId="8" fillId="0" borderId="10" xfId="0" applyNumberFormat="1" applyFont="1" applyFill="1" applyBorder="1" applyAlignment="1" applyProtection="1">
      <alignment horizontal="center" vertical="top"/>
      <protection hidden="1"/>
    </xf>
    <xf numFmtId="0" fontId="8" fillId="0" borderId="10" xfId="0" applyFont="1" applyFill="1" applyBorder="1" applyAlignment="1" applyProtection="1">
      <alignment horizontal="center" vertical="top"/>
      <protection hidden="1"/>
    </xf>
    <xf numFmtId="0" fontId="8" fillId="0" borderId="0" xfId="0" applyFont="1" applyAlignment="1" applyProtection="1">
      <alignment wrapText="1"/>
      <protection hidden="1"/>
    </xf>
    <xf numFmtId="49" fontId="8" fillId="0" borderId="0" xfId="0" applyNumberFormat="1" applyFont="1" applyAlignment="1" applyProtection="1">
      <alignment wrapText="1"/>
      <protection hidden="1"/>
    </xf>
    <xf numFmtId="0" fontId="8" fillId="0" borderId="25" xfId="0" applyFont="1" applyFill="1" applyBorder="1" applyAlignment="1" applyProtection="1">
      <alignment/>
      <protection hidden="1"/>
    </xf>
    <xf numFmtId="2" fontId="8" fillId="0" borderId="25" xfId="0" applyNumberFormat="1" applyFont="1" applyFill="1" applyBorder="1" applyAlignment="1" applyProtection="1">
      <alignment horizontal="center"/>
      <protection hidden="1"/>
    </xf>
    <xf numFmtId="0" fontId="8" fillId="0" borderId="25" xfId="0" applyFont="1" applyFill="1" applyBorder="1" applyAlignment="1" applyProtection="1">
      <alignment horizontal="center"/>
      <protection hidden="1"/>
    </xf>
    <xf numFmtId="0" fontId="0" fillId="0" borderId="0" xfId="0" applyAlignment="1" applyProtection="1">
      <alignment wrapText="1"/>
      <protection hidden="1"/>
    </xf>
    <xf numFmtId="49" fontId="0" fillId="0" borderId="0" xfId="0" applyNumberFormat="1" applyAlignment="1" applyProtection="1">
      <alignment wrapText="1"/>
      <protection hidden="1"/>
    </xf>
    <xf numFmtId="2" fontId="8" fillId="0" borderId="10" xfId="0" applyNumberFormat="1"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0" fillId="0" borderId="0" xfId="0" applyFont="1" applyAlignment="1" applyProtection="1">
      <alignment/>
      <protection hidden="1"/>
    </xf>
    <xf numFmtId="49" fontId="0" fillId="0" borderId="0" xfId="0" applyNumberFormat="1" applyFont="1" applyAlignment="1" applyProtection="1">
      <alignment/>
      <protection hidden="1"/>
    </xf>
    <xf numFmtId="4" fontId="8" fillId="0" borderId="10" xfId="0" applyNumberFormat="1" applyFont="1" applyFill="1" applyBorder="1" applyAlignment="1" applyProtection="1">
      <alignment horizontal="right"/>
      <protection hidden="1"/>
    </xf>
    <xf numFmtId="4" fontId="8" fillId="0" borderId="10" xfId="0" applyNumberFormat="1" applyFont="1" applyFill="1" applyBorder="1" applyAlignment="1" applyProtection="1">
      <alignment horizontal="left" vertical="center" wrapText="1"/>
      <protection hidden="1"/>
    </xf>
    <xf numFmtId="0" fontId="8" fillId="0" borderId="21" xfId="0" applyFont="1" applyFill="1" applyBorder="1" applyAlignment="1" applyProtection="1" quotePrefix="1">
      <alignment vertical="top"/>
      <protection hidden="1"/>
    </xf>
    <xf numFmtId="0" fontId="8" fillId="0" borderId="10" xfId="0" applyNumberFormat="1" applyFont="1" applyFill="1" applyBorder="1" applyAlignment="1" applyProtection="1">
      <alignment horizontal="center" vertical="center"/>
      <protection hidden="1"/>
    </xf>
    <xf numFmtId="0" fontId="8" fillId="0" borderId="21" xfId="0" applyFont="1" applyFill="1" applyBorder="1" applyAlignment="1" applyProtection="1">
      <alignment vertical="center"/>
      <protection hidden="1"/>
    </xf>
    <xf numFmtId="184" fontId="8" fillId="0" borderId="21" xfId="0" applyNumberFormat="1" applyFont="1" applyFill="1" applyBorder="1" applyAlignment="1" applyProtection="1">
      <alignment horizontal="left" vertical="center" wrapText="1"/>
      <protection hidden="1"/>
    </xf>
    <xf numFmtId="1" fontId="9" fillId="0" borderId="10" xfId="0" applyNumberFormat="1" applyFont="1" applyFill="1" applyBorder="1" applyAlignment="1" applyProtection="1">
      <alignment horizontal="left" vertical="center" wrapText="1"/>
      <protection hidden="1"/>
    </xf>
    <xf numFmtId="184" fontId="8" fillId="0" borderId="10" xfId="0" applyNumberFormat="1" applyFont="1" applyFill="1" applyBorder="1" applyAlignment="1" applyProtection="1">
      <alignment horizontal="left" vertical="center" wrapText="1"/>
      <protection hidden="1"/>
    </xf>
    <xf numFmtId="4" fontId="8" fillId="0" borderId="10" xfId="67" applyNumberFormat="1" applyFont="1" applyFill="1" applyBorder="1" applyAlignment="1" applyProtection="1">
      <alignment horizontal="center" vertical="center"/>
      <protection hidden="1"/>
    </xf>
    <xf numFmtId="4" fontId="8" fillId="0" borderId="14" xfId="0" applyNumberFormat="1" applyFont="1" applyFill="1" applyBorder="1" applyAlignment="1" applyProtection="1">
      <alignment horizontal="right" vertical="center" wrapText="1"/>
      <protection hidden="1"/>
    </xf>
    <xf numFmtId="184" fontId="9" fillId="0" borderId="10" xfId="0" applyNumberFormat="1" applyFont="1" applyFill="1" applyBorder="1" applyAlignment="1" applyProtection="1">
      <alignment horizontal="left" vertical="center" wrapText="1"/>
      <protection hidden="1"/>
    </xf>
    <xf numFmtId="1" fontId="8" fillId="0" borderId="12" xfId="0" applyNumberFormat="1" applyFont="1" applyFill="1" applyBorder="1" applyAlignment="1" applyProtection="1">
      <alignment horizontal="left" vertical="top"/>
      <protection hidden="1"/>
    </xf>
    <xf numFmtId="184" fontId="8" fillId="37" borderId="26" xfId="0" applyNumberFormat="1" applyFont="1" applyFill="1" applyBorder="1" applyAlignment="1" applyProtection="1">
      <alignment horizontal="center" vertical="top"/>
      <protection hidden="1"/>
    </xf>
    <xf numFmtId="1" fontId="29" fillId="37" borderId="27" xfId="0" applyNumberFormat="1" applyFont="1" applyFill="1" applyBorder="1" applyAlignment="1" applyProtection="1">
      <alignment horizontal="left" vertical="top"/>
      <protection hidden="1"/>
    </xf>
    <xf numFmtId="0" fontId="29" fillId="37" borderId="13" xfId="0" applyFont="1" applyFill="1" applyBorder="1" applyAlignment="1" applyProtection="1">
      <alignment vertical="top" wrapText="1"/>
      <protection hidden="1"/>
    </xf>
    <xf numFmtId="4" fontId="9" fillId="37" borderId="13" xfId="0" applyNumberFormat="1" applyFont="1" applyFill="1" applyBorder="1" applyAlignment="1" applyProtection="1">
      <alignment horizontal="center" vertical="top"/>
      <protection hidden="1"/>
    </xf>
    <xf numFmtId="0" fontId="9" fillId="37" borderId="13" xfId="0" applyFont="1" applyFill="1" applyBorder="1" applyAlignment="1" applyProtection="1">
      <alignment horizontal="center" vertical="top"/>
      <protection hidden="1"/>
    </xf>
    <xf numFmtId="4" fontId="9" fillId="37" borderId="13" xfId="0" applyNumberFormat="1" applyFont="1" applyFill="1" applyBorder="1" applyAlignment="1" applyProtection="1">
      <alignment horizontal="right" vertical="top"/>
      <protection hidden="1"/>
    </xf>
    <xf numFmtId="4" fontId="9" fillId="37" borderId="13" xfId="0" applyNumberFormat="1" applyFont="1" applyFill="1" applyBorder="1" applyAlignment="1" applyProtection="1">
      <alignment vertical="top"/>
      <protection hidden="1"/>
    </xf>
    <xf numFmtId="4" fontId="9" fillId="37" borderId="24" xfId="67" applyNumberFormat="1" applyFont="1" applyFill="1" applyBorder="1" applyAlignment="1" applyProtection="1">
      <alignment vertical="top"/>
      <protection hidden="1"/>
    </xf>
    <xf numFmtId="184" fontId="8" fillId="0" borderId="15" xfId="0" applyNumberFormat="1" applyFont="1" applyFill="1" applyBorder="1" applyAlignment="1" applyProtection="1">
      <alignment horizontal="center" vertical="top"/>
      <protection hidden="1"/>
    </xf>
    <xf numFmtId="0" fontId="8" fillId="0" borderId="15" xfId="0" applyFont="1" applyBorder="1" applyAlignment="1" applyProtection="1">
      <alignment vertical="top"/>
      <protection hidden="1"/>
    </xf>
    <xf numFmtId="1" fontId="8" fillId="33" borderId="12" xfId="0" applyNumberFormat="1" applyFont="1" applyFill="1" applyBorder="1" applyAlignment="1" applyProtection="1">
      <alignment horizontal="left" vertical="center"/>
      <protection hidden="1"/>
    </xf>
    <xf numFmtId="0" fontId="8" fillId="0" borderId="0" xfId="0" applyFont="1" applyBorder="1" applyAlignment="1" applyProtection="1">
      <alignment/>
      <protection hidden="1"/>
    </xf>
    <xf numFmtId="4" fontId="8" fillId="0" borderId="0" xfId="0" applyNumberFormat="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4" fontId="8" fillId="0" borderId="0" xfId="0" applyNumberFormat="1" applyFont="1" applyBorder="1" applyAlignment="1" applyProtection="1">
      <alignment vertical="center"/>
      <protection hidden="1"/>
    </xf>
    <xf numFmtId="40" fontId="8" fillId="0" borderId="14" xfId="67" applyFont="1" applyBorder="1" applyAlignment="1" applyProtection="1">
      <alignment vertical="top"/>
      <protection hidden="1"/>
    </xf>
    <xf numFmtId="0" fontId="8" fillId="33" borderId="15" xfId="0" applyFont="1" applyFill="1" applyBorder="1" applyAlignment="1" applyProtection="1">
      <alignment vertical="top"/>
      <protection hidden="1"/>
    </xf>
    <xf numFmtId="0" fontId="8" fillId="33" borderId="13" xfId="0" applyFont="1" applyFill="1" applyBorder="1" applyAlignment="1" applyProtection="1">
      <alignment horizontal="justify" vertical="center" wrapText="1"/>
      <protection hidden="1"/>
    </xf>
    <xf numFmtId="0" fontId="8" fillId="33" borderId="10" xfId="0" applyFont="1" applyFill="1" applyBorder="1" applyAlignment="1" applyProtection="1">
      <alignment horizontal="justify" vertical="top" wrapText="1"/>
      <protection hidden="1"/>
    </xf>
    <xf numFmtId="0" fontId="8" fillId="33" borderId="10" xfId="0" applyFont="1" applyFill="1" applyBorder="1" applyAlignment="1" applyProtection="1">
      <alignment horizontal="justify" vertical="center" wrapText="1"/>
      <protection hidden="1"/>
    </xf>
    <xf numFmtId="1" fontId="8" fillId="33" borderId="10" xfId="0" applyNumberFormat="1" applyFont="1" applyFill="1" applyBorder="1" applyAlignment="1" applyProtection="1">
      <alignment horizontal="left" vertical="center"/>
      <protection hidden="1"/>
    </xf>
    <xf numFmtId="184" fontId="9" fillId="38" borderId="26" xfId="0" applyNumberFormat="1" applyFont="1" applyFill="1" applyBorder="1" applyAlignment="1" applyProtection="1">
      <alignment horizontal="center" vertical="center"/>
      <protection hidden="1"/>
    </xf>
    <xf numFmtId="1" fontId="9" fillId="38" borderId="13" xfId="0" applyNumberFormat="1" applyFont="1" applyFill="1" applyBorder="1" applyAlignment="1" applyProtection="1">
      <alignment horizontal="left" vertical="center"/>
      <protection hidden="1"/>
    </xf>
    <xf numFmtId="0" fontId="9" fillId="38" borderId="13" xfId="0" applyFont="1" applyFill="1" applyBorder="1" applyAlignment="1" applyProtection="1">
      <alignment vertical="top" wrapText="1"/>
      <protection hidden="1"/>
    </xf>
    <xf numFmtId="4" fontId="9" fillId="38" borderId="13" xfId="67" applyNumberFormat="1" applyFont="1" applyFill="1" applyBorder="1" applyAlignment="1" applyProtection="1">
      <alignment horizontal="center" vertical="center"/>
      <protection hidden="1"/>
    </xf>
    <xf numFmtId="40" fontId="9" fillId="38" borderId="13" xfId="67" applyNumberFormat="1" applyFont="1" applyFill="1" applyBorder="1" applyAlignment="1" applyProtection="1">
      <alignment horizontal="center" vertical="center"/>
      <protection hidden="1"/>
    </xf>
    <xf numFmtId="0" fontId="9" fillId="37" borderId="28" xfId="0" applyFont="1" applyFill="1" applyBorder="1" applyAlignment="1" applyProtection="1">
      <alignment/>
      <protection hidden="1"/>
    </xf>
    <xf numFmtId="0" fontId="9" fillId="37" borderId="29" xfId="0" applyFont="1" applyFill="1" applyBorder="1" applyAlignment="1" applyProtection="1">
      <alignment/>
      <protection hidden="1"/>
    </xf>
    <xf numFmtId="0" fontId="9" fillId="37" borderId="29" xfId="0" applyFont="1" applyFill="1" applyBorder="1" applyAlignment="1" applyProtection="1">
      <alignment horizontal="center"/>
      <protection hidden="1"/>
    </xf>
    <xf numFmtId="40" fontId="9" fillId="37" borderId="29" xfId="0" applyNumberFormat="1" applyFont="1" applyFill="1" applyBorder="1" applyAlignment="1" applyProtection="1">
      <alignment vertical="center"/>
      <protection hidden="1"/>
    </xf>
    <xf numFmtId="40" fontId="9" fillId="37" borderId="30" xfId="0" applyNumberFormat="1" applyFont="1" applyFill="1" applyBorder="1" applyAlignment="1" applyProtection="1">
      <alignment vertical="center"/>
      <protection hidden="1"/>
    </xf>
    <xf numFmtId="4" fontId="8" fillId="0" borderId="31" xfId="0" applyNumberFormat="1" applyFont="1" applyFill="1" applyBorder="1" applyAlignment="1" applyProtection="1">
      <alignment horizontal="right" vertical="center" wrapText="1"/>
      <protection locked="0"/>
    </xf>
    <xf numFmtId="4" fontId="8" fillId="0" borderId="10" xfId="0" applyNumberFormat="1" applyFont="1" applyFill="1" applyBorder="1" applyAlignment="1" applyProtection="1">
      <alignment horizontal="right" wrapText="1"/>
      <protection locked="0"/>
    </xf>
    <xf numFmtId="4" fontId="8" fillId="0" borderId="20" xfId="0" applyNumberFormat="1" applyFont="1" applyFill="1" applyBorder="1" applyAlignment="1" applyProtection="1">
      <alignment vertical="center"/>
      <protection locked="0"/>
    </xf>
    <xf numFmtId="2" fontId="8" fillId="33" borderId="12" xfId="0" applyNumberFormat="1" applyFont="1" applyFill="1" applyBorder="1" applyAlignment="1" applyProtection="1">
      <alignment horizontal="right" vertical="center"/>
      <protection locked="0"/>
    </xf>
    <xf numFmtId="2" fontId="8" fillId="33" borderId="10" xfId="0" applyNumberFormat="1" applyFont="1" applyFill="1" applyBorder="1" applyAlignment="1" applyProtection="1">
      <alignment horizontal="right" vertical="center"/>
      <protection locked="0"/>
    </xf>
    <xf numFmtId="0" fontId="9" fillId="0" borderId="32"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9" fillId="38" borderId="19" xfId="0" applyFont="1" applyFill="1" applyBorder="1" applyAlignment="1" applyProtection="1">
      <alignment horizontal="center" vertical="center" wrapText="1"/>
      <protection hidden="1"/>
    </xf>
    <xf numFmtId="0" fontId="9" fillId="0" borderId="3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9" fillId="38" borderId="19" xfId="0" applyNumberFormat="1" applyFont="1" applyFill="1" applyBorder="1" applyAlignment="1" applyProtection="1">
      <alignment horizontal="center" vertical="center" wrapText="1"/>
      <protection hidden="1"/>
    </xf>
    <xf numFmtId="0" fontId="33" fillId="0" borderId="15" xfId="0" applyFont="1" applyBorder="1" applyAlignment="1" applyProtection="1">
      <alignment horizontal="left" vertical="center" wrapText="1"/>
      <protection hidden="1"/>
    </xf>
    <xf numFmtId="0" fontId="33" fillId="0" borderId="10" xfId="0" applyFont="1" applyBorder="1" applyAlignment="1" applyProtection="1">
      <alignment horizontal="left" vertical="center" wrapText="1"/>
      <protection hidden="1"/>
    </xf>
    <xf numFmtId="0" fontId="33" fillId="0" borderId="14" xfId="0" applyFont="1" applyBorder="1" applyAlignment="1" applyProtection="1">
      <alignment horizontal="left" vertical="center" wrapText="1"/>
      <protection hidden="1"/>
    </xf>
    <xf numFmtId="0" fontId="9" fillId="38" borderId="36" xfId="0" applyFont="1" applyFill="1" applyBorder="1" applyAlignment="1" applyProtection="1">
      <alignment horizontal="center" vertical="center" wrapText="1"/>
      <protection hidden="1"/>
    </xf>
    <xf numFmtId="0" fontId="9" fillId="37" borderId="32" xfId="0" applyFont="1" applyFill="1" applyBorder="1" applyAlignment="1" applyProtection="1">
      <alignment horizontal="center" vertical="center" wrapText="1"/>
      <protection hidden="1"/>
    </xf>
    <xf numFmtId="0" fontId="9" fillId="37" borderId="22" xfId="0" applyFont="1" applyFill="1" applyBorder="1" applyAlignment="1" applyProtection="1">
      <alignment horizontal="center" vertical="center" wrapText="1"/>
      <protection hidden="1"/>
    </xf>
    <xf numFmtId="0" fontId="9" fillId="0" borderId="37"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40" xfId="0" applyFont="1" applyFill="1" applyBorder="1" applyAlignment="1" applyProtection="1">
      <alignment horizontal="center" vertical="center" wrapText="1"/>
      <protection hidden="1"/>
    </xf>
    <xf numFmtId="0" fontId="9" fillId="0" borderId="41"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left" vertical="center" wrapText="1"/>
      <protection hidden="1"/>
    </xf>
    <xf numFmtId="0" fontId="32" fillId="0" borderId="10" xfId="0" applyFont="1" applyFill="1" applyBorder="1" applyAlignment="1" applyProtection="1">
      <alignment horizontal="left" vertical="center" wrapText="1"/>
      <protection hidden="1"/>
    </xf>
    <xf numFmtId="0" fontId="32" fillId="0" borderId="14" xfId="0" applyFont="1" applyFill="1" applyBorder="1" applyAlignment="1" applyProtection="1">
      <alignment horizontal="left" vertical="center" wrapText="1"/>
      <protection hidden="1"/>
    </xf>
    <xf numFmtId="0" fontId="33" fillId="0" borderId="15" xfId="0" applyFont="1" applyFill="1" applyBorder="1" applyAlignment="1" applyProtection="1">
      <alignment horizontal="left" vertical="center"/>
      <protection hidden="1"/>
    </xf>
    <xf numFmtId="0" fontId="33" fillId="0" borderId="10" xfId="0" applyFont="1" applyFill="1" applyBorder="1" applyAlignment="1" applyProtection="1">
      <alignment horizontal="left" vertical="center"/>
      <protection hidden="1"/>
    </xf>
    <xf numFmtId="0" fontId="33" fillId="0" borderId="14" xfId="0" applyFont="1" applyFill="1" applyBorder="1" applyAlignment="1" applyProtection="1">
      <alignment horizontal="left" vertical="center"/>
      <protection hidden="1"/>
    </xf>
    <xf numFmtId="0" fontId="33" fillId="0" borderId="15" xfId="0" applyFont="1" applyBorder="1" applyAlignment="1" applyProtection="1">
      <alignment horizontal="left" vertical="center"/>
      <protection hidden="1"/>
    </xf>
    <xf numFmtId="0" fontId="33" fillId="0" borderId="10" xfId="0" applyFont="1" applyBorder="1" applyAlignment="1" applyProtection="1">
      <alignment horizontal="left" vertical="center"/>
      <protection hidden="1"/>
    </xf>
    <xf numFmtId="0" fontId="33" fillId="0" borderId="14" xfId="0" applyFont="1" applyBorder="1" applyAlignment="1" applyProtection="1">
      <alignment horizontal="left" vertical="center"/>
      <protection hidden="1"/>
    </xf>
    <xf numFmtId="0" fontId="33" fillId="0" borderId="26" xfId="0" applyFont="1" applyBorder="1" applyAlignment="1" applyProtection="1">
      <alignment horizontal="left" vertical="center" wrapText="1"/>
      <protection hidden="1"/>
    </xf>
    <xf numFmtId="0" fontId="33" fillId="0" borderId="13" xfId="0" applyFont="1" applyBorder="1" applyAlignment="1" applyProtection="1">
      <alignment horizontal="left" vertical="center" wrapText="1"/>
      <protection hidden="1"/>
    </xf>
    <xf numFmtId="0" fontId="33" fillId="0" borderId="24" xfId="0" applyFont="1" applyBorder="1" applyAlignment="1" applyProtection="1">
      <alignment horizontal="left" vertical="center" wrapText="1"/>
      <protection hidden="1"/>
    </xf>
    <xf numFmtId="0" fontId="9" fillId="38" borderId="43" xfId="0" applyFont="1" applyFill="1" applyBorder="1" applyAlignment="1" applyProtection="1">
      <alignment horizontal="center" vertical="center" wrapText="1"/>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5" xfId="52"/>
    <cellStyle name="Normal 5 2" xfId="53"/>
    <cellStyle name="Nota" xfId="54"/>
    <cellStyle name="planilhas"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115</xdr:row>
      <xdr:rowOff>0</xdr:rowOff>
    </xdr:from>
    <xdr:to>
      <xdr:col>2</xdr:col>
      <xdr:colOff>2133600</xdr:colOff>
      <xdr:row>115</xdr:row>
      <xdr:rowOff>0</xdr:rowOff>
    </xdr:to>
    <xdr:sp fLocksText="0">
      <xdr:nvSpPr>
        <xdr:cNvPr id="1" name="Text Box 1"/>
        <xdr:cNvSpPr txBox="1">
          <a:spLocks noChangeArrowheads="1"/>
        </xdr:cNvSpPr>
      </xdr:nvSpPr>
      <xdr:spPr>
        <a:xfrm>
          <a:off x="3000375" y="2354580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115</xdr:row>
      <xdr:rowOff>0</xdr:rowOff>
    </xdr:from>
    <xdr:to>
      <xdr:col>2</xdr:col>
      <xdr:colOff>2133600</xdr:colOff>
      <xdr:row>115</xdr:row>
      <xdr:rowOff>0</xdr:rowOff>
    </xdr:to>
    <xdr:sp fLocksText="0">
      <xdr:nvSpPr>
        <xdr:cNvPr id="2" name="Text Box 236"/>
        <xdr:cNvSpPr txBox="1">
          <a:spLocks noChangeArrowheads="1"/>
        </xdr:cNvSpPr>
      </xdr:nvSpPr>
      <xdr:spPr>
        <a:xfrm>
          <a:off x="3000375" y="2354580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309</xdr:row>
      <xdr:rowOff>0</xdr:rowOff>
    </xdr:from>
    <xdr:to>
      <xdr:col>2</xdr:col>
      <xdr:colOff>2143125</xdr:colOff>
      <xdr:row>310</xdr:row>
      <xdr:rowOff>0</xdr:rowOff>
    </xdr:to>
    <xdr:sp fLocksText="0">
      <xdr:nvSpPr>
        <xdr:cNvPr id="3" name="Text Box 1"/>
        <xdr:cNvSpPr txBox="1">
          <a:spLocks noChangeArrowheads="1"/>
        </xdr:cNvSpPr>
      </xdr:nvSpPr>
      <xdr:spPr>
        <a:xfrm>
          <a:off x="3000375" y="64922400"/>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309</xdr:row>
      <xdr:rowOff>0</xdr:rowOff>
    </xdr:from>
    <xdr:to>
      <xdr:col>2</xdr:col>
      <xdr:colOff>2143125</xdr:colOff>
      <xdr:row>310</xdr:row>
      <xdr:rowOff>0</xdr:rowOff>
    </xdr:to>
    <xdr:sp fLocksText="0">
      <xdr:nvSpPr>
        <xdr:cNvPr id="4" name="Text Box 1"/>
        <xdr:cNvSpPr txBox="1">
          <a:spLocks noChangeArrowheads="1"/>
        </xdr:cNvSpPr>
      </xdr:nvSpPr>
      <xdr:spPr>
        <a:xfrm>
          <a:off x="3000375" y="64922400"/>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38100</xdr:colOff>
      <xdr:row>309</xdr:row>
      <xdr:rowOff>0</xdr:rowOff>
    </xdr:from>
    <xdr:ext cx="571500" cy="1876425"/>
    <xdr:sp>
      <xdr:nvSpPr>
        <xdr:cNvPr id="5" name="AutoShape 2"/>
        <xdr:cNvSpPr>
          <a:spLocks noChangeAspect="1"/>
        </xdr:cNvSpPr>
      </xdr:nvSpPr>
      <xdr:spPr>
        <a:xfrm>
          <a:off x="981075"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3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4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5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6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6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6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6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7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7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7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8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8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8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9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9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9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0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0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1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1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1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1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2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2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2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3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3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3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4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4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4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5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5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5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5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5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6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6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6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7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7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7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8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8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8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8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8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9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19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9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0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0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0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0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0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0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0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0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1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1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2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2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2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2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3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3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23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4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4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4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4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5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5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25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5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5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6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6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6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7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7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7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80"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81"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8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8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8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9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29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29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0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0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0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10"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11"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1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1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1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2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2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2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3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3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3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3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40"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4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4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4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5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5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5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6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6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6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6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70"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7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7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7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8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8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8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9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9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39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39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00"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0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0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0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1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1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1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2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2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2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2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2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3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3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3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4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4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4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51"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5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5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5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5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6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6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6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7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7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7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81"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8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8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8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89"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9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49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49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03"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04"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0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11"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12"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5"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6"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17"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18"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1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1"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2"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3"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4"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25"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66900"/>
    <xdr:sp>
      <xdr:nvSpPr>
        <xdr:cNvPr id="526" name="AutoShape 2"/>
        <xdr:cNvSpPr>
          <a:spLocks noChangeAspect="1"/>
        </xdr:cNvSpPr>
      </xdr:nvSpPr>
      <xdr:spPr>
        <a:xfrm>
          <a:off x="895350" y="64922400"/>
          <a:ext cx="571500" cy="1866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7"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8"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29"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76425"/>
    <xdr:sp>
      <xdr:nvSpPr>
        <xdr:cNvPr id="530" name="AutoShape 2"/>
        <xdr:cNvSpPr>
          <a:spLocks noChangeAspect="1"/>
        </xdr:cNvSpPr>
      </xdr:nvSpPr>
      <xdr:spPr>
        <a:xfrm>
          <a:off x="895350" y="64922400"/>
          <a:ext cx="571500" cy="18764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309</xdr:row>
      <xdr:rowOff>0</xdr:rowOff>
    </xdr:from>
    <xdr:ext cx="561975" cy="1914525"/>
    <xdr:sp>
      <xdr:nvSpPr>
        <xdr:cNvPr id="531" name="AutoShape 2"/>
        <xdr:cNvSpPr>
          <a:spLocks noChangeAspect="1"/>
        </xdr:cNvSpPr>
      </xdr:nvSpPr>
      <xdr:spPr>
        <a:xfrm>
          <a:off x="904875" y="64922400"/>
          <a:ext cx="561975"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3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3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3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4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4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4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4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4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5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5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5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6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6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6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7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7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7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7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7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8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8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8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9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59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59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0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0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0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1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1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1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2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2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2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2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3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3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3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3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4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4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4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5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5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5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5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5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6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6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6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7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7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7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8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8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8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9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69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9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69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0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1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1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1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2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2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2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2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3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3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3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4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4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4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5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5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5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6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6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6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6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6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7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7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7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8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8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8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9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9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79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79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0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1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1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1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1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2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3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4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5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2"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3"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6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8"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69"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0"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1"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7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7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4"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5"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6"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14525"/>
    <xdr:sp>
      <xdr:nvSpPr>
        <xdr:cNvPr id="877" name="AutoShape 2"/>
        <xdr:cNvSpPr>
          <a:spLocks noChangeAspect="1"/>
        </xdr:cNvSpPr>
      </xdr:nvSpPr>
      <xdr:spPr>
        <a:xfrm>
          <a:off x="895350" y="64922400"/>
          <a:ext cx="571500" cy="1914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7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7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8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8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8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8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9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89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89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0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0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0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0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1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1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1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2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2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2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2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3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3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3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3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4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4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4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5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5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5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5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6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6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6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6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7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7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7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8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8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8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8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8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9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99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99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0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0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0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1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1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1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1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1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2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26"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2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3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3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3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4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4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4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4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4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5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5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5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6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6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6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6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7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7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7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7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8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8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8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9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9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09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09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0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0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0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0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1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15"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1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2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2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2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29"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30"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37"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38"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3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1"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2"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43"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44"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7"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8"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49"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50"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51"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895475"/>
    <xdr:sp>
      <xdr:nvSpPr>
        <xdr:cNvPr id="1152" name="AutoShape 2"/>
        <xdr:cNvSpPr>
          <a:spLocks noChangeAspect="1"/>
        </xdr:cNvSpPr>
      </xdr:nvSpPr>
      <xdr:spPr>
        <a:xfrm>
          <a:off x="895350" y="64922400"/>
          <a:ext cx="571500" cy="1895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53"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54"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55"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309</xdr:row>
      <xdr:rowOff>0</xdr:rowOff>
    </xdr:from>
    <xdr:ext cx="571500" cy="1905000"/>
    <xdr:sp>
      <xdr:nvSpPr>
        <xdr:cNvPr id="1156" name="AutoShape 2"/>
        <xdr:cNvSpPr>
          <a:spLocks noChangeAspect="1"/>
        </xdr:cNvSpPr>
      </xdr:nvSpPr>
      <xdr:spPr>
        <a:xfrm>
          <a:off x="895350" y="64922400"/>
          <a:ext cx="571500" cy="1905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5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5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5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62"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63"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6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69"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70"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2"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3"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77"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78"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7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2"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3"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84"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85"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8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92"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93"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19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199"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00"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2"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3"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07"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08"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0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2"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3"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14"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15"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1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22"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23"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6"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27"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28"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29"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1"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2"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3"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4"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5"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36"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57200"/>
    <xdr:sp>
      <xdr:nvSpPr>
        <xdr:cNvPr id="1237" name="AutoShape 2"/>
        <xdr:cNvSpPr>
          <a:spLocks noChangeAspect="1"/>
        </xdr:cNvSpPr>
      </xdr:nvSpPr>
      <xdr:spPr>
        <a:xfrm>
          <a:off x="895350" y="72485250"/>
          <a:ext cx="657225" cy="457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8"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39"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341</xdr:row>
      <xdr:rowOff>0</xdr:rowOff>
    </xdr:from>
    <xdr:ext cx="657225" cy="466725"/>
    <xdr:sp>
      <xdr:nvSpPr>
        <xdr:cNvPr id="1240" name="AutoShape 2"/>
        <xdr:cNvSpPr>
          <a:spLocks noChangeAspect="1"/>
        </xdr:cNvSpPr>
      </xdr:nvSpPr>
      <xdr:spPr>
        <a:xfrm>
          <a:off x="895350" y="72485250"/>
          <a:ext cx="657225" cy="466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38100</xdr:colOff>
      <xdr:row>347</xdr:row>
      <xdr:rowOff>0</xdr:rowOff>
    </xdr:from>
    <xdr:ext cx="571500" cy="3429000"/>
    <xdr:sp>
      <xdr:nvSpPr>
        <xdr:cNvPr id="1241" name="AutoShape 2"/>
        <xdr:cNvSpPr>
          <a:spLocks noChangeAspect="1"/>
        </xdr:cNvSpPr>
      </xdr:nvSpPr>
      <xdr:spPr>
        <a:xfrm>
          <a:off x="981075" y="73513950"/>
          <a:ext cx="571500"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4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4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4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5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5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5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6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6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6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6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7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7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7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8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8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8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8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9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29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29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0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0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0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0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1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1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1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1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2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2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2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3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3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3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3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4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4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4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4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5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5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5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6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6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6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7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7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7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7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7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8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8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8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9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39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39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0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0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0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0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0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1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1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1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2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2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2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3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3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3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3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3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4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4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4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4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5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5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5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6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6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6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7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7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7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7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47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7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7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7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7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7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8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8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148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8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8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49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49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49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49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0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0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0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15"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16"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1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2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2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2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3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3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3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3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3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45"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46"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4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5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5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5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6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6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6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6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6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7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75"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7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8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8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8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8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9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9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59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59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0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05"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0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1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1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1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1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2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2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2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2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3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35"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3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4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4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4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4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5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5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5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5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6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6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6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7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7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7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7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7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86"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8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8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9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69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69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0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0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0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0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0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16"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1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1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2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24"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2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3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3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3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38"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39"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46"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47"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4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0"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1"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52"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53"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6"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7"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8"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59"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60"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19475"/>
    <xdr:sp>
      <xdr:nvSpPr>
        <xdr:cNvPr id="1761" name="AutoShape 2"/>
        <xdr:cNvSpPr>
          <a:spLocks noChangeAspect="1"/>
        </xdr:cNvSpPr>
      </xdr:nvSpPr>
      <xdr:spPr>
        <a:xfrm>
          <a:off x="895350" y="73513950"/>
          <a:ext cx="581025" cy="34194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62"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63"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64"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29000"/>
    <xdr:sp>
      <xdr:nvSpPr>
        <xdr:cNvPr id="1765" name="AutoShape 2"/>
        <xdr:cNvSpPr>
          <a:spLocks noChangeAspect="1"/>
        </xdr:cNvSpPr>
      </xdr:nvSpPr>
      <xdr:spPr>
        <a:xfrm>
          <a:off x="895350" y="73513950"/>
          <a:ext cx="581025" cy="34290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347</xdr:row>
      <xdr:rowOff>0</xdr:rowOff>
    </xdr:from>
    <xdr:ext cx="571500" cy="4248150"/>
    <xdr:sp>
      <xdr:nvSpPr>
        <xdr:cNvPr id="1766" name="AutoShape 2"/>
        <xdr:cNvSpPr>
          <a:spLocks noChangeAspect="1"/>
        </xdr:cNvSpPr>
      </xdr:nvSpPr>
      <xdr:spPr>
        <a:xfrm>
          <a:off x="904875" y="73513950"/>
          <a:ext cx="571500"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6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6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6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7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7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7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8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8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8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9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9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9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79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79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0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0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0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1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1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1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1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2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2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2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3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3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3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4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4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4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5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5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5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5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6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6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6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7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7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7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7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8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8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8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8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9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89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89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0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0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0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1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1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1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1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1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2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2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3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3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3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4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4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4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5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5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6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6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6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6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7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7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7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7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8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8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8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9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199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199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0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0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0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1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1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1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1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1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2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2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3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3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3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4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4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4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5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0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5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6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7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8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7"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8"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09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0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3"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4"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5"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6"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0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0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09"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10"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11"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48150"/>
    <xdr:sp>
      <xdr:nvSpPr>
        <xdr:cNvPr id="2112" name="AutoShape 2"/>
        <xdr:cNvSpPr>
          <a:spLocks noChangeAspect="1"/>
        </xdr:cNvSpPr>
      </xdr:nvSpPr>
      <xdr:spPr>
        <a:xfrm>
          <a:off x="895350" y="73513950"/>
          <a:ext cx="581025" cy="4248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1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1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1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1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1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1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1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2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2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2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3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3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3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4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4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4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4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5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5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5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5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6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6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6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7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7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7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7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8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8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8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8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9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19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19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0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0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0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0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0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1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1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1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2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2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2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3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3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3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3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3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4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4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4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5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5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5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6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61"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6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6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6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7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7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7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8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8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8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8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9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9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29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29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0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0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0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1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1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1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1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2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2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2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2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3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3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3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4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4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4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4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50"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5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5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5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64"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65"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6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72"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73"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6"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77"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78"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79"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2"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3"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4"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5"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86"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3438525"/>
    <xdr:sp>
      <xdr:nvSpPr>
        <xdr:cNvPr id="2387" name="AutoShape 2"/>
        <xdr:cNvSpPr>
          <a:spLocks noChangeAspect="1"/>
        </xdr:cNvSpPr>
      </xdr:nvSpPr>
      <xdr:spPr>
        <a:xfrm>
          <a:off x="895350" y="73513950"/>
          <a:ext cx="581025" cy="3438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8"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89"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90"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347</xdr:row>
      <xdr:rowOff>0</xdr:rowOff>
    </xdr:from>
    <xdr:ext cx="581025" cy="4238625"/>
    <xdr:sp>
      <xdr:nvSpPr>
        <xdr:cNvPr id="2391" name="AutoShape 2"/>
        <xdr:cNvSpPr>
          <a:spLocks noChangeAspect="1"/>
        </xdr:cNvSpPr>
      </xdr:nvSpPr>
      <xdr:spPr>
        <a:xfrm>
          <a:off x="895350" y="73513950"/>
          <a:ext cx="581025" cy="4238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2057400</xdr:colOff>
      <xdr:row>146</xdr:row>
      <xdr:rowOff>0</xdr:rowOff>
    </xdr:from>
    <xdr:to>
      <xdr:col>2</xdr:col>
      <xdr:colOff>2133600</xdr:colOff>
      <xdr:row>146</xdr:row>
      <xdr:rowOff>0</xdr:rowOff>
    </xdr:to>
    <xdr:sp fLocksText="0">
      <xdr:nvSpPr>
        <xdr:cNvPr id="239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39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0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1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2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3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4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5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6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7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0"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8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49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0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1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2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3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4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5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69"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7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8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59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0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1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2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3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4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7"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8"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5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1"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2"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3"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4"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5"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6"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6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7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8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69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0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1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2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3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7"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8"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49"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0"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1"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2"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3"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4"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5" name="Text Box 1"/>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146</xdr:row>
      <xdr:rowOff>0</xdr:rowOff>
    </xdr:from>
    <xdr:to>
      <xdr:col>2</xdr:col>
      <xdr:colOff>2133600</xdr:colOff>
      <xdr:row>146</xdr:row>
      <xdr:rowOff>0</xdr:rowOff>
    </xdr:to>
    <xdr:sp fLocksText="0">
      <xdr:nvSpPr>
        <xdr:cNvPr id="2756" name="Text Box 2"/>
        <xdr:cNvSpPr txBox="1">
          <a:spLocks noChangeArrowheads="1"/>
        </xdr:cNvSpPr>
      </xdr:nvSpPr>
      <xdr:spPr>
        <a:xfrm>
          <a:off x="3000375" y="288607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5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5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5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6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7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8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79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0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1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2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39"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0"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3"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4"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5"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6"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7"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8"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4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5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6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7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8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89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0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1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29"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0"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1"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2"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3"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4"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5"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6"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7" name="Text Box 1"/>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308</xdr:row>
      <xdr:rowOff>0</xdr:rowOff>
    </xdr:from>
    <xdr:to>
      <xdr:col>2</xdr:col>
      <xdr:colOff>2133600</xdr:colOff>
      <xdr:row>308</xdr:row>
      <xdr:rowOff>0</xdr:rowOff>
    </xdr:to>
    <xdr:sp fLocksText="0">
      <xdr:nvSpPr>
        <xdr:cNvPr id="2938" name="Text Box 2"/>
        <xdr:cNvSpPr txBox="1">
          <a:spLocks noChangeArrowheads="1"/>
        </xdr:cNvSpPr>
      </xdr:nvSpPr>
      <xdr:spPr>
        <a:xfrm>
          <a:off x="3000375" y="64750950"/>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39"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4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5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6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7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8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299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0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1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0"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1"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2"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3"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4"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5"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6"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7"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8" name="Text Box 1"/>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2133600</xdr:colOff>
      <xdr:row>261</xdr:row>
      <xdr:rowOff>0</xdr:rowOff>
    </xdr:to>
    <xdr:sp fLocksText="0">
      <xdr:nvSpPr>
        <xdr:cNvPr id="3029" name="Text Box 2"/>
        <xdr:cNvSpPr txBox="1">
          <a:spLocks noChangeArrowheads="1"/>
        </xdr:cNvSpPr>
      </xdr:nvSpPr>
      <xdr:spPr>
        <a:xfrm>
          <a:off x="3000375" y="547401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3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4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5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6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7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8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09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0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1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2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3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4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5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6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7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8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19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0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1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2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3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4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5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6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7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8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0"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1"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2"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3"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4"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5"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6"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7"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8" name="Text Box 1"/>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260</xdr:row>
      <xdr:rowOff>0</xdr:rowOff>
    </xdr:from>
    <xdr:to>
      <xdr:col>2</xdr:col>
      <xdr:colOff>2133600</xdr:colOff>
      <xdr:row>260</xdr:row>
      <xdr:rowOff>0</xdr:rowOff>
    </xdr:to>
    <xdr:sp fLocksText="0">
      <xdr:nvSpPr>
        <xdr:cNvPr id="3299" name="Text Box 2"/>
        <xdr:cNvSpPr txBox="1">
          <a:spLocks noChangeArrowheads="1"/>
        </xdr:cNvSpPr>
      </xdr:nvSpPr>
      <xdr:spPr>
        <a:xfrm>
          <a:off x="3000375" y="545687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0"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1"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2"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3"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4"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5"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6"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7"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8"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09"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1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0"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1"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2"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3"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4"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5"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6"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7"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8"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29"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3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0"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1"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2"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3"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4"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5"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6"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7"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8" name="Text Box 1"/>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258</xdr:row>
      <xdr:rowOff>0</xdr:rowOff>
    </xdr:from>
    <xdr:to>
      <xdr:col>2</xdr:col>
      <xdr:colOff>2133600</xdr:colOff>
      <xdr:row>258</xdr:row>
      <xdr:rowOff>0</xdr:rowOff>
    </xdr:to>
    <xdr:sp fLocksText="0">
      <xdr:nvSpPr>
        <xdr:cNvPr id="3349" name="Text Box 2"/>
        <xdr:cNvSpPr txBox="1">
          <a:spLocks noChangeArrowheads="1"/>
        </xdr:cNvSpPr>
      </xdr:nvSpPr>
      <xdr:spPr>
        <a:xfrm>
          <a:off x="3000375" y="542258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5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6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7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0"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1"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2"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3"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4"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5"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6"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7"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8" name="Text Box 1"/>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259</xdr:row>
      <xdr:rowOff>0</xdr:rowOff>
    </xdr:from>
    <xdr:to>
      <xdr:col>2</xdr:col>
      <xdr:colOff>2133600</xdr:colOff>
      <xdr:row>259</xdr:row>
      <xdr:rowOff>0</xdr:rowOff>
    </xdr:to>
    <xdr:sp fLocksText="0">
      <xdr:nvSpPr>
        <xdr:cNvPr id="3389" name="Text Box 2"/>
        <xdr:cNvSpPr txBox="1">
          <a:spLocks noChangeArrowheads="1"/>
        </xdr:cNvSpPr>
      </xdr:nvSpPr>
      <xdr:spPr>
        <a:xfrm>
          <a:off x="3000375" y="5439727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0</xdr:rowOff>
    </xdr:to>
    <xdr:sp fLocksText="0">
      <xdr:nvSpPr>
        <xdr:cNvPr id="3390" name="Text Box 1"/>
        <xdr:cNvSpPr txBox="1">
          <a:spLocks noChangeArrowheads="1"/>
        </xdr:cNvSpPr>
      </xdr:nvSpPr>
      <xdr:spPr>
        <a:xfrm>
          <a:off x="3000375" y="54740175"/>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0</xdr:rowOff>
    </xdr:to>
    <xdr:sp fLocksText="0">
      <xdr:nvSpPr>
        <xdr:cNvPr id="3391" name="Text Box 1"/>
        <xdr:cNvSpPr txBox="1">
          <a:spLocks noChangeArrowheads="1"/>
        </xdr:cNvSpPr>
      </xdr:nvSpPr>
      <xdr:spPr>
        <a:xfrm>
          <a:off x="3000375" y="54740175"/>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0</xdr:rowOff>
    </xdr:to>
    <xdr:sp fLocksText="0">
      <xdr:nvSpPr>
        <xdr:cNvPr id="3392" name="Text Box 1"/>
        <xdr:cNvSpPr txBox="1">
          <a:spLocks noChangeArrowheads="1"/>
        </xdr:cNvSpPr>
      </xdr:nvSpPr>
      <xdr:spPr>
        <a:xfrm>
          <a:off x="3000375" y="54740175"/>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0</xdr:rowOff>
    </xdr:to>
    <xdr:sp fLocksText="0">
      <xdr:nvSpPr>
        <xdr:cNvPr id="3393" name="Text Box 1"/>
        <xdr:cNvSpPr txBox="1">
          <a:spLocks noChangeArrowheads="1"/>
        </xdr:cNvSpPr>
      </xdr:nvSpPr>
      <xdr:spPr>
        <a:xfrm>
          <a:off x="3000375" y="54740175"/>
          <a:ext cx="857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38100</xdr:rowOff>
    </xdr:to>
    <xdr:sp fLocksText="0">
      <xdr:nvSpPr>
        <xdr:cNvPr id="3394" name="Text Box 1"/>
        <xdr:cNvSpPr txBox="1">
          <a:spLocks noChangeArrowheads="1"/>
        </xdr:cNvSpPr>
      </xdr:nvSpPr>
      <xdr:spPr>
        <a:xfrm>
          <a:off x="3000375" y="54740175"/>
          <a:ext cx="85725" cy="2095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261</xdr:row>
      <xdr:rowOff>0</xdr:rowOff>
    </xdr:from>
    <xdr:to>
      <xdr:col>2</xdr:col>
      <xdr:colOff>2143125</xdr:colOff>
      <xdr:row>262</xdr:row>
      <xdr:rowOff>38100</xdr:rowOff>
    </xdr:to>
    <xdr:sp fLocksText="0">
      <xdr:nvSpPr>
        <xdr:cNvPr id="3395" name="Text Box 1"/>
        <xdr:cNvSpPr txBox="1">
          <a:spLocks noChangeArrowheads="1"/>
        </xdr:cNvSpPr>
      </xdr:nvSpPr>
      <xdr:spPr>
        <a:xfrm>
          <a:off x="3000375" y="54740175"/>
          <a:ext cx="85725" cy="2095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38100</xdr:colOff>
      <xdr:row>187</xdr:row>
      <xdr:rowOff>0</xdr:rowOff>
    </xdr:from>
    <xdr:ext cx="571500" cy="3457575"/>
    <xdr:sp>
      <xdr:nvSpPr>
        <xdr:cNvPr id="3396" name="AutoShape 2"/>
        <xdr:cNvSpPr>
          <a:spLocks noChangeAspect="1"/>
        </xdr:cNvSpPr>
      </xdr:nvSpPr>
      <xdr:spPr>
        <a:xfrm>
          <a:off x="981075" y="37071300"/>
          <a:ext cx="571500"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39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39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39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0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0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0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1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1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1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1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1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2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2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2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3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3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3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4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4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4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4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5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5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5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5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6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6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6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7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7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7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7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8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8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8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8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9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49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49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0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0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0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0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0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1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1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1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2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2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2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3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3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3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4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4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4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4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4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5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5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5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6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6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6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7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7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7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7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7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8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58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8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9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9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9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59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59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5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5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59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9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59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0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0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1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1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1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1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2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2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62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3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3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3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3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4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4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364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4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4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5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5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5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6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6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6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70"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71"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7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7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7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8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8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8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9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69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69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00"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01"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0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0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0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1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1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1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2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2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2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2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30"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3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3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3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4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4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4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5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5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5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5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60"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6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6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6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7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7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7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8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8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8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8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90"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9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79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79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0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0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0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1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1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1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1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1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2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2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2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3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3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3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41"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4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4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4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4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5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5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5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6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6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6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71"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7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7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7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79"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8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8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8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93"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894"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89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01"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02"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5"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6"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07"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08"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0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1"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2"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3"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4"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15"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48050"/>
    <xdr:sp>
      <xdr:nvSpPr>
        <xdr:cNvPr id="3916" name="AutoShape 2"/>
        <xdr:cNvSpPr>
          <a:spLocks noChangeAspect="1"/>
        </xdr:cNvSpPr>
      </xdr:nvSpPr>
      <xdr:spPr>
        <a:xfrm>
          <a:off x="895350" y="37071300"/>
          <a:ext cx="581025" cy="34480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7"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8"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19"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57575"/>
    <xdr:sp>
      <xdr:nvSpPr>
        <xdr:cNvPr id="3920" name="AutoShape 2"/>
        <xdr:cNvSpPr>
          <a:spLocks noChangeAspect="1"/>
        </xdr:cNvSpPr>
      </xdr:nvSpPr>
      <xdr:spPr>
        <a:xfrm>
          <a:off x="895350" y="37071300"/>
          <a:ext cx="581025" cy="3457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187</xdr:row>
      <xdr:rowOff>0</xdr:rowOff>
    </xdr:from>
    <xdr:ext cx="571500" cy="4295775"/>
    <xdr:sp>
      <xdr:nvSpPr>
        <xdr:cNvPr id="3921" name="AutoShape 2"/>
        <xdr:cNvSpPr>
          <a:spLocks noChangeAspect="1"/>
        </xdr:cNvSpPr>
      </xdr:nvSpPr>
      <xdr:spPr>
        <a:xfrm>
          <a:off x="904875" y="37071300"/>
          <a:ext cx="571500"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2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2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2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3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3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3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3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3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4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4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4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5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5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5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6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6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6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6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6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7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7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7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8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8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8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9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399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399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0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0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0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1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1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1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1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2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2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2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2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3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3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3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4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4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4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4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4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5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5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5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6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6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6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7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7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7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8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8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8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8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0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09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0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0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0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1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1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1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1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2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2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2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3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3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3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4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4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4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5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5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5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5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5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6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6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6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7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7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7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8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8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8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8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1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19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0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0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0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0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1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2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3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4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2"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3"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5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8"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59"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0"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1"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6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6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4"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5"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6"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95775"/>
    <xdr:sp>
      <xdr:nvSpPr>
        <xdr:cNvPr id="4267" name="AutoShape 2"/>
        <xdr:cNvSpPr>
          <a:spLocks noChangeAspect="1"/>
        </xdr:cNvSpPr>
      </xdr:nvSpPr>
      <xdr:spPr>
        <a:xfrm>
          <a:off x="895350" y="37071300"/>
          <a:ext cx="581025" cy="4295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6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6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7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7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7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7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8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8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8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9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9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29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29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0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0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0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1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1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1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1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2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2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2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2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3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3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3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4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4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4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4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5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5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5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5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6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6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6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7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7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7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7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7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8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8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8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9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39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39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0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0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0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0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0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1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16"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1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2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2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2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3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3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3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3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3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4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4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4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5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5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5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5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6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6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6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6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7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7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7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8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8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8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8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9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9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49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49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0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05"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0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1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1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1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19"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20"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27"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28"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2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1"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2"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33"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34"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7"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8"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39"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40"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41"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3467100"/>
    <xdr:sp>
      <xdr:nvSpPr>
        <xdr:cNvPr id="4542" name="AutoShape 2"/>
        <xdr:cNvSpPr>
          <a:spLocks noChangeAspect="1"/>
        </xdr:cNvSpPr>
      </xdr:nvSpPr>
      <xdr:spPr>
        <a:xfrm>
          <a:off x="895350" y="37071300"/>
          <a:ext cx="581025" cy="3467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43"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44"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45"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187</xdr:row>
      <xdr:rowOff>0</xdr:rowOff>
    </xdr:from>
    <xdr:ext cx="581025" cy="4286250"/>
    <xdr:sp>
      <xdr:nvSpPr>
        <xdr:cNvPr id="4546" name="AutoShape 2"/>
        <xdr:cNvSpPr>
          <a:spLocks noChangeAspect="1"/>
        </xdr:cNvSpPr>
      </xdr:nvSpPr>
      <xdr:spPr>
        <a:xfrm>
          <a:off x="895350" y="37071300"/>
          <a:ext cx="581025" cy="4286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3"/>
  <sheetViews>
    <sheetView tabSelected="1" zoomScaleSheetLayoutView="100" workbookViewId="0" topLeftCell="A322">
      <selection activeCell="G340" sqref="G340"/>
    </sheetView>
  </sheetViews>
  <sheetFormatPr defaultColWidth="9.140625" defaultRowHeight="13.5" customHeight="1"/>
  <cols>
    <col min="1" max="1" width="6.140625" style="9" customWidth="1"/>
    <col min="2" max="2" width="8.00390625" style="10" customWidth="1"/>
    <col min="3" max="3" width="81.7109375" style="11" customWidth="1"/>
    <col min="4" max="4" width="10.57421875" style="12" customWidth="1"/>
    <col min="5" max="5" width="8.421875" style="13" customWidth="1"/>
    <col min="6" max="6" width="13.00390625" style="14" customWidth="1"/>
    <col min="7" max="7" width="14.57421875" style="14" customWidth="1"/>
    <col min="8" max="8" width="12.8515625" style="15" customWidth="1"/>
    <col min="9" max="9" width="11.421875" style="125" customWidth="1"/>
    <col min="10" max="238" width="11.421875" style="1" customWidth="1"/>
    <col min="239" max="239" width="56.28125" style="1" customWidth="1"/>
    <col min="240" max="16384" width="9.140625" style="1" customWidth="1"/>
  </cols>
  <sheetData>
    <row r="1" spans="1:9" s="2" customFormat="1" ht="13.5" customHeight="1">
      <c r="A1" s="286" t="s">
        <v>97</v>
      </c>
      <c r="B1" s="287"/>
      <c r="C1" s="287"/>
      <c r="D1" s="287"/>
      <c r="E1" s="287"/>
      <c r="F1" s="287"/>
      <c r="G1" s="287"/>
      <c r="H1" s="288"/>
      <c r="I1" s="118"/>
    </row>
    <row r="2" spans="1:9" s="3" customFormat="1" ht="13.5" customHeight="1">
      <c r="A2" s="289" t="s">
        <v>316</v>
      </c>
      <c r="B2" s="290"/>
      <c r="C2" s="290"/>
      <c r="D2" s="290"/>
      <c r="E2" s="290"/>
      <c r="F2" s="290"/>
      <c r="G2" s="290"/>
      <c r="H2" s="291"/>
      <c r="I2" s="119"/>
    </row>
    <row r="3" spans="1:9" s="3" customFormat="1" ht="13.5" customHeight="1">
      <c r="A3" s="289" t="s">
        <v>496</v>
      </c>
      <c r="B3" s="290"/>
      <c r="C3" s="290"/>
      <c r="D3" s="290"/>
      <c r="E3" s="290"/>
      <c r="F3" s="290"/>
      <c r="G3" s="290"/>
      <c r="H3" s="291"/>
      <c r="I3" s="119"/>
    </row>
    <row r="4" spans="1:9" s="3" customFormat="1" ht="13.5" customHeight="1">
      <c r="A4" s="292" t="s">
        <v>345</v>
      </c>
      <c r="B4" s="293"/>
      <c r="C4" s="293"/>
      <c r="D4" s="293"/>
      <c r="E4" s="293"/>
      <c r="F4" s="293"/>
      <c r="G4" s="293"/>
      <c r="H4" s="294"/>
      <c r="I4" s="119"/>
    </row>
    <row r="5" spans="1:9" s="3" customFormat="1" ht="13.5" customHeight="1">
      <c r="A5" s="295" t="s">
        <v>346</v>
      </c>
      <c r="B5" s="296"/>
      <c r="C5" s="296"/>
      <c r="D5" s="296"/>
      <c r="E5" s="296"/>
      <c r="F5" s="296"/>
      <c r="G5" s="296"/>
      <c r="H5" s="297"/>
      <c r="I5" s="119"/>
    </row>
    <row r="6" spans="1:9" s="3" customFormat="1" ht="13.5" customHeight="1">
      <c r="A6" s="275" t="s">
        <v>347</v>
      </c>
      <c r="B6" s="276"/>
      <c r="C6" s="276"/>
      <c r="D6" s="276"/>
      <c r="E6" s="276"/>
      <c r="F6" s="276"/>
      <c r="G6" s="276"/>
      <c r="H6" s="277"/>
      <c r="I6" s="119"/>
    </row>
    <row r="7" spans="1:9" s="4" customFormat="1" ht="13.5" customHeight="1">
      <c r="A7" s="298" t="s">
        <v>407</v>
      </c>
      <c r="B7" s="299"/>
      <c r="C7" s="299"/>
      <c r="D7" s="299"/>
      <c r="E7" s="299"/>
      <c r="F7" s="299"/>
      <c r="G7" s="299"/>
      <c r="H7" s="300"/>
      <c r="I7" s="120"/>
    </row>
    <row r="8" spans="1:9" s="4" customFormat="1" ht="13.5" customHeight="1">
      <c r="A8" s="279" t="s">
        <v>408</v>
      </c>
      <c r="B8" s="280"/>
      <c r="C8" s="280"/>
      <c r="D8" s="280"/>
      <c r="E8" s="164"/>
      <c r="F8" s="164"/>
      <c r="G8" s="164"/>
      <c r="H8" s="165"/>
      <c r="I8" s="120"/>
    </row>
    <row r="9" spans="1:9" s="4" customFormat="1" ht="13.5" customHeight="1">
      <c r="A9" s="269" t="s">
        <v>409</v>
      </c>
      <c r="B9" s="270"/>
      <c r="C9" s="108"/>
      <c r="D9" s="281" t="s">
        <v>410</v>
      </c>
      <c r="E9" s="282"/>
      <c r="F9" s="282"/>
      <c r="G9" s="282"/>
      <c r="H9" s="283"/>
      <c r="I9" s="120"/>
    </row>
    <row r="10" spans="1:9" s="4" customFormat="1" ht="13.5" customHeight="1" thickBot="1">
      <c r="A10" s="269" t="s">
        <v>411</v>
      </c>
      <c r="B10" s="270"/>
      <c r="C10" s="108"/>
      <c r="D10" s="272" t="s">
        <v>412</v>
      </c>
      <c r="E10" s="284"/>
      <c r="F10" s="285"/>
      <c r="G10" s="272" t="s">
        <v>413</v>
      </c>
      <c r="H10" s="273"/>
      <c r="I10" s="120"/>
    </row>
    <row r="11" spans="1:9" s="4" customFormat="1" ht="13.5" customHeight="1">
      <c r="A11" s="278" t="s">
        <v>98</v>
      </c>
      <c r="B11" s="271"/>
      <c r="C11" s="271" t="s">
        <v>99</v>
      </c>
      <c r="D11" s="274" t="s">
        <v>122</v>
      </c>
      <c r="E11" s="271" t="s">
        <v>123</v>
      </c>
      <c r="F11" s="271" t="s">
        <v>100</v>
      </c>
      <c r="G11" s="271"/>
      <c r="H11" s="301" t="s">
        <v>101</v>
      </c>
      <c r="I11" s="120"/>
    </row>
    <row r="12" spans="1:9" s="5" customFormat="1" ht="13.5" customHeight="1">
      <c r="A12" s="278"/>
      <c r="B12" s="271"/>
      <c r="C12" s="271"/>
      <c r="D12" s="274"/>
      <c r="E12" s="271"/>
      <c r="F12" s="157" t="s">
        <v>102</v>
      </c>
      <c r="G12" s="157" t="s">
        <v>103</v>
      </c>
      <c r="H12" s="301"/>
      <c r="I12" s="121"/>
    </row>
    <row r="13" spans="1:9" s="6" customFormat="1" ht="13.5" customHeight="1">
      <c r="A13" s="88">
        <v>1</v>
      </c>
      <c r="B13" s="89"/>
      <c r="C13" s="90" t="s">
        <v>344</v>
      </c>
      <c r="D13" s="91"/>
      <c r="E13" s="92"/>
      <c r="F13" s="93"/>
      <c r="G13" s="93"/>
      <c r="H13" s="94" t="s">
        <v>114</v>
      </c>
      <c r="I13" s="122"/>
    </row>
    <row r="14" spans="1:9" s="6" customFormat="1" ht="13.5" customHeight="1">
      <c r="A14" s="111"/>
      <c r="B14" s="112" t="s">
        <v>106</v>
      </c>
      <c r="C14" s="113" t="s">
        <v>124</v>
      </c>
      <c r="D14" s="114"/>
      <c r="E14" s="115"/>
      <c r="F14" s="116"/>
      <c r="G14" s="116"/>
      <c r="H14" s="117"/>
      <c r="I14" s="122"/>
    </row>
    <row r="15" spans="1:9" s="6" customFormat="1" ht="13.5" customHeight="1">
      <c r="A15" s="26"/>
      <c r="B15" s="27">
        <v>1</v>
      </c>
      <c r="C15" s="28" t="s">
        <v>125</v>
      </c>
      <c r="D15" s="29"/>
      <c r="E15" s="30"/>
      <c r="F15" s="31"/>
      <c r="G15" s="31"/>
      <c r="H15" s="32"/>
      <c r="I15" s="122"/>
    </row>
    <row r="16" spans="1:9" s="6" customFormat="1" ht="13.5" customHeight="1">
      <c r="A16" s="26"/>
      <c r="B16" s="27" t="s">
        <v>96</v>
      </c>
      <c r="C16" s="28" t="s">
        <v>126</v>
      </c>
      <c r="D16" s="29">
        <v>1</v>
      </c>
      <c r="E16" s="29" t="s">
        <v>105</v>
      </c>
      <c r="F16" s="33"/>
      <c r="G16" s="33"/>
      <c r="H16" s="32">
        <f>SUM(F16,G16)*D16</f>
        <v>0</v>
      </c>
      <c r="I16" s="122"/>
    </row>
    <row r="17" spans="1:9" s="6" customFormat="1" ht="13.5" customHeight="1">
      <c r="A17" s="26"/>
      <c r="B17" s="27" t="s">
        <v>110</v>
      </c>
      <c r="C17" s="28" t="s">
        <v>2</v>
      </c>
      <c r="D17" s="29">
        <v>1</v>
      </c>
      <c r="E17" s="29" t="s">
        <v>127</v>
      </c>
      <c r="F17" s="33"/>
      <c r="G17" s="33"/>
      <c r="H17" s="32">
        <f>SUM(F17,G17)*D17</f>
        <v>0</v>
      </c>
      <c r="I17" s="122"/>
    </row>
    <row r="18" spans="1:9" s="6" customFormat="1" ht="27" customHeight="1">
      <c r="A18" s="26"/>
      <c r="B18" s="27" t="s">
        <v>111</v>
      </c>
      <c r="C18" s="34" t="s">
        <v>230</v>
      </c>
      <c r="D18" s="29">
        <v>30</v>
      </c>
      <c r="E18" s="29" t="s">
        <v>105</v>
      </c>
      <c r="F18" s="36"/>
      <c r="G18" s="36"/>
      <c r="H18" s="37">
        <f>SUM(F18,G18)*D18</f>
        <v>0</v>
      </c>
      <c r="I18" s="122"/>
    </row>
    <row r="19" spans="1:9" s="6" customFormat="1" ht="13.5" customHeight="1">
      <c r="A19" s="26"/>
      <c r="B19" s="27">
        <v>2</v>
      </c>
      <c r="C19" s="28" t="s">
        <v>128</v>
      </c>
      <c r="D19" s="29"/>
      <c r="E19" s="29"/>
      <c r="F19" s="31"/>
      <c r="G19" s="31"/>
      <c r="H19" s="32"/>
      <c r="I19" s="122"/>
    </row>
    <row r="20" spans="1:9" s="6" customFormat="1" ht="13.5" customHeight="1">
      <c r="A20" s="26"/>
      <c r="B20" s="27" t="s">
        <v>109</v>
      </c>
      <c r="C20" s="28" t="s">
        <v>129</v>
      </c>
      <c r="D20" s="29"/>
      <c r="E20" s="29"/>
      <c r="F20" s="31"/>
      <c r="G20" s="31"/>
      <c r="H20" s="32"/>
      <c r="I20" s="122"/>
    </row>
    <row r="21" spans="1:9" s="6" customFormat="1" ht="13.5" customHeight="1">
      <c r="A21" s="26"/>
      <c r="B21" s="42" t="s">
        <v>358</v>
      </c>
      <c r="C21" s="43" t="s">
        <v>182</v>
      </c>
      <c r="D21" s="44">
        <v>25</v>
      </c>
      <c r="E21" s="45" t="s">
        <v>104</v>
      </c>
      <c r="F21" s="46" t="s">
        <v>115</v>
      </c>
      <c r="G21" s="47"/>
      <c r="H21" s="32">
        <f>SUM(F21,G21)*D21</f>
        <v>0</v>
      </c>
      <c r="I21" s="122"/>
    </row>
    <row r="22" spans="1:9" s="6" customFormat="1" ht="13.5" customHeight="1">
      <c r="A22" s="26"/>
      <c r="B22" s="42" t="s">
        <v>359</v>
      </c>
      <c r="C22" s="43" t="s">
        <v>231</v>
      </c>
      <c r="D22" s="44">
        <v>350</v>
      </c>
      <c r="E22" s="45" t="s">
        <v>104</v>
      </c>
      <c r="F22" s="46" t="s">
        <v>115</v>
      </c>
      <c r="G22" s="47"/>
      <c r="H22" s="49">
        <f>SUM(F22,G22)*D22</f>
        <v>0</v>
      </c>
      <c r="I22" s="122"/>
    </row>
    <row r="23" spans="1:9" s="6" customFormat="1" ht="13.5" customHeight="1">
      <c r="A23" s="26"/>
      <c r="B23" s="42" t="s">
        <v>360</v>
      </c>
      <c r="C23" s="43" t="s">
        <v>187</v>
      </c>
      <c r="D23" s="44">
        <v>24</v>
      </c>
      <c r="E23" s="45" t="s">
        <v>104</v>
      </c>
      <c r="F23" s="46" t="s">
        <v>115</v>
      </c>
      <c r="G23" s="47"/>
      <c r="H23" s="49">
        <f>SUM(F23,G23)*D23</f>
        <v>0</v>
      </c>
      <c r="I23" s="122"/>
    </row>
    <row r="24" spans="1:9" s="6" customFormat="1" ht="13.5" customHeight="1">
      <c r="A24" s="26"/>
      <c r="B24" s="42" t="s">
        <v>361</v>
      </c>
      <c r="C24" s="43" t="s">
        <v>222</v>
      </c>
      <c r="D24" s="44">
        <v>35</v>
      </c>
      <c r="E24" s="45" t="s">
        <v>104</v>
      </c>
      <c r="F24" s="46" t="s">
        <v>115</v>
      </c>
      <c r="G24" s="51"/>
      <c r="H24" s="52">
        <f>SUM(F24,G24)*D24</f>
        <v>0</v>
      </c>
      <c r="I24" s="122"/>
    </row>
    <row r="25" spans="1:9" s="6" customFormat="1" ht="13.5" customHeight="1">
      <c r="A25" s="26"/>
      <c r="B25" s="42" t="s">
        <v>391</v>
      </c>
      <c r="C25" s="43" t="s">
        <v>490</v>
      </c>
      <c r="D25" s="44">
        <v>20</v>
      </c>
      <c r="E25" s="45" t="s">
        <v>104</v>
      </c>
      <c r="F25" s="47"/>
      <c r="G25" s="51"/>
      <c r="H25" s="52">
        <f>SUM(F25,G25)*D25</f>
        <v>0</v>
      </c>
      <c r="I25" s="122"/>
    </row>
    <row r="26" spans="1:9" s="6" customFormat="1" ht="13.5" customHeight="1">
      <c r="A26" s="26"/>
      <c r="B26" s="53" t="s">
        <v>113</v>
      </c>
      <c r="C26" s="48" t="s">
        <v>368</v>
      </c>
      <c r="D26" s="44"/>
      <c r="E26" s="45"/>
      <c r="F26" s="46"/>
      <c r="G26" s="46"/>
      <c r="H26" s="49"/>
      <c r="I26" s="122"/>
    </row>
    <row r="27" spans="1:9" s="6" customFormat="1" ht="13.5" customHeight="1">
      <c r="A27" s="38"/>
      <c r="B27" s="54" t="s">
        <v>362</v>
      </c>
      <c r="C27" s="55" t="s">
        <v>428</v>
      </c>
      <c r="D27" s="56">
        <v>7</v>
      </c>
      <c r="E27" s="29" t="s">
        <v>105</v>
      </c>
      <c r="F27" s="57" t="s">
        <v>115</v>
      </c>
      <c r="G27" s="58"/>
      <c r="H27" s="59">
        <f aca="true" t="shared" si="0" ref="H27:H34">SUM(F27,G27)*D27</f>
        <v>0</v>
      </c>
      <c r="I27" s="122"/>
    </row>
    <row r="28" spans="1:9" s="6" customFormat="1" ht="13.5" customHeight="1">
      <c r="A28" s="26"/>
      <c r="B28" s="42" t="s">
        <v>363</v>
      </c>
      <c r="C28" s="48" t="s">
        <v>188</v>
      </c>
      <c r="D28" s="44">
        <v>50</v>
      </c>
      <c r="E28" s="45" t="s">
        <v>104</v>
      </c>
      <c r="F28" s="46" t="s">
        <v>115</v>
      </c>
      <c r="G28" s="47"/>
      <c r="H28" s="49">
        <f t="shared" si="0"/>
        <v>0</v>
      </c>
      <c r="I28" s="122"/>
    </row>
    <row r="29" spans="1:9" s="6" customFormat="1" ht="13.5" customHeight="1">
      <c r="A29" s="26"/>
      <c r="B29" s="42" t="s">
        <v>364</v>
      </c>
      <c r="C29" s="48" t="s">
        <v>189</v>
      </c>
      <c r="D29" s="44">
        <v>18</v>
      </c>
      <c r="E29" s="45" t="s">
        <v>108</v>
      </c>
      <c r="F29" s="46" t="s">
        <v>115</v>
      </c>
      <c r="G29" s="47"/>
      <c r="H29" s="49">
        <f t="shared" si="0"/>
        <v>0</v>
      </c>
      <c r="I29" s="122"/>
    </row>
    <row r="30" spans="1:9" s="6" customFormat="1" ht="13.5" customHeight="1">
      <c r="A30" s="26"/>
      <c r="B30" s="42" t="s">
        <v>365</v>
      </c>
      <c r="C30" s="48" t="s">
        <v>3</v>
      </c>
      <c r="D30" s="44">
        <v>10</v>
      </c>
      <c r="E30" s="45" t="s">
        <v>104</v>
      </c>
      <c r="F30" s="46" t="s">
        <v>115</v>
      </c>
      <c r="G30" s="47"/>
      <c r="H30" s="49">
        <f t="shared" si="0"/>
        <v>0</v>
      </c>
      <c r="I30" s="122"/>
    </row>
    <row r="31" spans="1:9" s="6" customFormat="1" ht="13.5" customHeight="1">
      <c r="A31" s="26"/>
      <c r="B31" s="42" t="s">
        <v>366</v>
      </c>
      <c r="C31" s="48" t="s">
        <v>0</v>
      </c>
      <c r="D31" s="44">
        <v>2</v>
      </c>
      <c r="E31" s="45" t="s">
        <v>127</v>
      </c>
      <c r="F31" s="46" t="s">
        <v>115</v>
      </c>
      <c r="G31" s="47"/>
      <c r="H31" s="49">
        <f t="shared" si="0"/>
        <v>0</v>
      </c>
      <c r="I31" s="122"/>
    </row>
    <row r="32" spans="1:9" s="6" customFormat="1" ht="13.5" customHeight="1">
      <c r="A32" s="26"/>
      <c r="B32" s="42" t="s">
        <v>367</v>
      </c>
      <c r="C32" s="48" t="s">
        <v>1</v>
      </c>
      <c r="D32" s="44">
        <v>2</v>
      </c>
      <c r="E32" s="45" t="s">
        <v>127</v>
      </c>
      <c r="F32" s="46" t="s">
        <v>115</v>
      </c>
      <c r="G32" s="47"/>
      <c r="H32" s="49">
        <f t="shared" si="0"/>
        <v>0</v>
      </c>
      <c r="I32" s="122"/>
    </row>
    <row r="33" spans="1:9" s="6" customFormat="1" ht="13.5" customHeight="1">
      <c r="A33" s="26"/>
      <c r="B33" s="42" t="s">
        <v>369</v>
      </c>
      <c r="C33" s="48" t="s">
        <v>357</v>
      </c>
      <c r="D33" s="44">
        <v>2</v>
      </c>
      <c r="E33" s="45" t="s">
        <v>127</v>
      </c>
      <c r="F33" s="46" t="s">
        <v>115</v>
      </c>
      <c r="G33" s="47"/>
      <c r="H33" s="49">
        <f t="shared" si="0"/>
        <v>0</v>
      </c>
      <c r="I33" s="122"/>
    </row>
    <row r="34" spans="1:9" s="7" customFormat="1" ht="13.5" customHeight="1">
      <c r="A34" s="38"/>
      <c r="B34" s="39" t="s">
        <v>116</v>
      </c>
      <c r="C34" s="40" t="s">
        <v>131</v>
      </c>
      <c r="D34" s="35">
        <v>4</v>
      </c>
      <c r="E34" s="35" t="s">
        <v>118</v>
      </c>
      <c r="F34" s="57" t="s">
        <v>115</v>
      </c>
      <c r="G34" s="36"/>
      <c r="H34" s="41">
        <f t="shared" si="0"/>
        <v>0</v>
      </c>
      <c r="I34" s="122"/>
    </row>
    <row r="35" spans="1:9" s="7" customFormat="1" ht="13.5" customHeight="1">
      <c r="A35" s="38"/>
      <c r="B35" s="39">
        <v>3</v>
      </c>
      <c r="C35" s="40" t="s">
        <v>132</v>
      </c>
      <c r="D35" s="35"/>
      <c r="E35" s="35"/>
      <c r="F35" s="61"/>
      <c r="G35" s="61"/>
      <c r="H35" s="41"/>
      <c r="I35" s="123"/>
    </row>
    <row r="36" spans="1:9" s="7" customFormat="1" ht="13.5" customHeight="1">
      <c r="A36" s="38"/>
      <c r="B36" s="39" t="s">
        <v>120</v>
      </c>
      <c r="C36" s="40" t="s">
        <v>133</v>
      </c>
      <c r="D36" s="35"/>
      <c r="E36" s="35" t="s">
        <v>114</v>
      </c>
      <c r="F36" s="61"/>
      <c r="G36" s="61"/>
      <c r="H36" s="41"/>
      <c r="I36" s="123"/>
    </row>
    <row r="37" spans="1:9" s="7" customFormat="1" ht="13.5" customHeight="1">
      <c r="A37" s="38"/>
      <c r="B37" s="39" t="s">
        <v>401</v>
      </c>
      <c r="C37" s="40" t="s">
        <v>134</v>
      </c>
      <c r="D37" s="35">
        <v>350</v>
      </c>
      <c r="E37" s="35" t="s">
        <v>104</v>
      </c>
      <c r="F37" s="36"/>
      <c r="G37" s="36"/>
      <c r="H37" s="41">
        <f>SUM(F37,G37)*D37</f>
        <v>0</v>
      </c>
      <c r="I37" s="123"/>
    </row>
    <row r="38" spans="1:9" s="7" customFormat="1" ht="28.5" customHeight="1">
      <c r="A38" s="38"/>
      <c r="B38" s="39" t="s">
        <v>402</v>
      </c>
      <c r="C38" s="62" t="s">
        <v>429</v>
      </c>
      <c r="D38" s="72">
        <v>350</v>
      </c>
      <c r="E38" s="72" t="s">
        <v>104</v>
      </c>
      <c r="F38" s="73"/>
      <c r="G38" s="86"/>
      <c r="H38" s="75">
        <f>SUM(F38,G38)*D38</f>
        <v>0</v>
      </c>
      <c r="I38" s="123"/>
    </row>
    <row r="39" spans="1:9" s="7" customFormat="1" ht="13.5" customHeight="1">
      <c r="A39" s="38"/>
      <c r="B39" s="39" t="s">
        <v>403</v>
      </c>
      <c r="C39" s="62" t="s">
        <v>431</v>
      </c>
      <c r="D39" s="35">
        <v>200</v>
      </c>
      <c r="E39" s="35" t="s">
        <v>108</v>
      </c>
      <c r="F39" s="36"/>
      <c r="G39" s="36"/>
      <c r="H39" s="41">
        <f>SUM(F39,G39)*D39</f>
        <v>0</v>
      </c>
      <c r="I39" s="123"/>
    </row>
    <row r="40" spans="1:9" s="7" customFormat="1" ht="13.5" customHeight="1">
      <c r="A40" s="38"/>
      <c r="B40" s="39" t="s">
        <v>404</v>
      </c>
      <c r="C40" s="62" t="s">
        <v>432</v>
      </c>
      <c r="D40" s="35">
        <v>85</v>
      </c>
      <c r="E40" s="35" t="s">
        <v>105</v>
      </c>
      <c r="F40" s="36"/>
      <c r="G40" s="36"/>
      <c r="H40" s="41">
        <f>SUM(F40,G40)*D40</f>
        <v>0</v>
      </c>
      <c r="I40" s="123"/>
    </row>
    <row r="41" spans="1:9" s="8" customFormat="1" ht="13.5" customHeight="1">
      <c r="A41" s="38"/>
      <c r="B41" s="39" t="s">
        <v>430</v>
      </c>
      <c r="C41" s="62" t="s">
        <v>433</v>
      </c>
      <c r="D41" s="35">
        <v>33</v>
      </c>
      <c r="E41" s="35" t="s">
        <v>105</v>
      </c>
      <c r="F41" s="36"/>
      <c r="G41" s="36"/>
      <c r="H41" s="41">
        <f>SUM(F41,G41)*D41</f>
        <v>0</v>
      </c>
      <c r="I41" s="123"/>
    </row>
    <row r="42" spans="1:9" s="8" customFormat="1" ht="13.5" customHeight="1">
      <c r="A42" s="38"/>
      <c r="B42" s="54">
        <v>4</v>
      </c>
      <c r="C42" s="55" t="s">
        <v>350</v>
      </c>
      <c r="D42" s="35"/>
      <c r="E42" s="35"/>
      <c r="F42" s="61"/>
      <c r="G42" s="61"/>
      <c r="H42" s="87"/>
      <c r="I42" s="124"/>
    </row>
    <row r="43" spans="1:9" s="8" customFormat="1" ht="13.5" customHeight="1">
      <c r="A43" s="38"/>
      <c r="B43" s="62" t="s">
        <v>121</v>
      </c>
      <c r="C43" s="55" t="s">
        <v>354</v>
      </c>
      <c r="D43" s="56">
        <v>7</v>
      </c>
      <c r="E43" s="56" t="s">
        <v>104</v>
      </c>
      <c r="F43" s="58"/>
      <c r="G43" s="58"/>
      <c r="H43" s="41">
        <f>SUM(F43,G43)*D43</f>
        <v>0</v>
      </c>
      <c r="I43" s="124"/>
    </row>
    <row r="44" spans="1:9" s="8" customFormat="1" ht="13.5" customHeight="1">
      <c r="A44" s="38"/>
      <c r="B44" s="62" t="s">
        <v>263</v>
      </c>
      <c r="C44" s="62" t="s">
        <v>353</v>
      </c>
      <c r="D44" s="35">
        <v>48</v>
      </c>
      <c r="E44" s="35" t="s">
        <v>104</v>
      </c>
      <c r="F44" s="36"/>
      <c r="G44" s="36"/>
      <c r="H44" s="41">
        <f>SUM(F44,G44)*D44</f>
        <v>0</v>
      </c>
      <c r="I44" s="124"/>
    </row>
    <row r="45" spans="1:9" s="8" customFormat="1" ht="13.5" customHeight="1">
      <c r="A45" s="38"/>
      <c r="B45" s="39">
        <v>5</v>
      </c>
      <c r="C45" s="40" t="s">
        <v>135</v>
      </c>
      <c r="D45" s="35"/>
      <c r="E45" s="35"/>
      <c r="F45" s="61"/>
      <c r="G45" s="61"/>
      <c r="H45" s="41"/>
      <c r="I45" s="124"/>
    </row>
    <row r="46" spans="1:9" s="8" customFormat="1" ht="13.5" customHeight="1">
      <c r="A46" s="38"/>
      <c r="B46" s="54" t="s">
        <v>351</v>
      </c>
      <c r="C46" s="55" t="s">
        <v>434</v>
      </c>
      <c r="D46" s="56">
        <v>20</v>
      </c>
      <c r="E46" s="56" t="s">
        <v>104</v>
      </c>
      <c r="F46" s="58"/>
      <c r="G46" s="58"/>
      <c r="H46" s="59">
        <f>SUM(F46,G46)*D46</f>
        <v>0</v>
      </c>
      <c r="I46" s="124"/>
    </row>
    <row r="47" spans="1:9" s="3" customFormat="1" ht="13.5" customHeight="1">
      <c r="A47" s="38"/>
      <c r="B47" s="54" t="s">
        <v>352</v>
      </c>
      <c r="C47" s="40" t="s">
        <v>384</v>
      </c>
      <c r="D47" s="35">
        <v>14</v>
      </c>
      <c r="E47" s="35" t="s">
        <v>104</v>
      </c>
      <c r="F47" s="36"/>
      <c r="G47" s="36"/>
      <c r="H47" s="41">
        <f>SUM(F47,G47)*D47</f>
        <v>0</v>
      </c>
      <c r="I47" s="124"/>
    </row>
    <row r="48" spans="1:9" s="3" customFormat="1" ht="13.5" customHeight="1">
      <c r="A48" s="38"/>
      <c r="B48" s="54" t="s">
        <v>435</v>
      </c>
      <c r="C48" s="40" t="s">
        <v>385</v>
      </c>
      <c r="D48" s="35">
        <v>14</v>
      </c>
      <c r="E48" s="35" t="s">
        <v>104</v>
      </c>
      <c r="F48" s="36"/>
      <c r="G48" s="36"/>
      <c r="H48" s="41">
        <f>SUM(F48,G48)*D48</f>
        <v>0</v>
      </c>
      <c r="I48" s="119"/>
    </row>
    <row r="49" spans="1:9" s="8" customFormat="1" ht="13.5" customHeight="1">
      <c r="A49" s="38"/>
      <c r="B49" s="54" t="s">
        <v>436</v>
      </c>
      <c r="C49" s="40" t="s">
        <v>383</v>
      </c>
      <c r="D49" s="35">
        <v>14</v>
      </c>
      <c r="E49" s="35" t="s">
        <v>104</v>
      </c>
      <c r="F49" s="36"/>
      <c r="G49" s="36"/>
      <c r="H49" s="41">
        <f>SUM(F49,G49)*D49</f>
        <v>0</v>
      </c>
      <c r="I49" s="119"/>
    </row>
    <row r="50" spans="1:9" s="3" customFormat="1" ht="13.5" customHeight="1">
      <c r="A50" s="38"/>
      <c r="B50" s="54">
        <v>6</v>
      </c>
      <c r="C50" s="40" t="s">
        <v>136</v>
      </c>
      <c r="D50" s="35"/>
      <c r="E50" s="35"/>
      <c r="F50" s="61"/>
      <c r="G50" s="61"/>
      <c r="H50" s="41"/>
      <c r="I50" s="124"/>
    </row>
    <row r="51" spans="1:9" s="8" customFormat="1" ht="13.5" customHeight="1">
      <c r="A51" s="102"/>
      <c r="B51" s="103" t="s">
        <v>375</v>
      </c>
      <c r="C51" s="104" t="s">
        <v>378</v>
      </c>
      <c r="D51" s="23"/>
      <c r="E51" s="105"/>
      <c r="F51" s="203"/>
      <c r="G51" s="203"/>
      <c r="H51" s="25"/>
      <c r="I51" s="119"/>
    </row>
    <row r="52" spans="1:9" s="8" customFormat="1" ht="27" customHeight="1">
      <c r="A52" s="106"/>
      <c r="B52" s="103" t="s">
        <v>437</v>
      </c>
      <c r="C52" s="43" t="s">
        <v>427</v>
      </c>
      <c r="D52" s="23">
        <v>20</v>
      </c>
      <c r="E52" s="105" t="s">
        <v>104</v>
      </c>
      <c r="F52" s="107"/>
      <c r="G52" s="107"/>
      <c r="H52" s="25">
        <f>SUM(F52:G52)*D52</f>
        <v>0</v>
      </c>
      <c r="I52" s="124"/>
    </row>
    <row r="53" spans="1:9" s="8" customFormat="1" ht="13.5" customHeight="1">
      <c r="A53" s="102"/>
      <c r="B53" s="103" t="s">
        <v>382</v>
      </c>
      <c r="C53" s="104" t="s">
        <v>438</v>
      </c>
      <c r="D53" s="23"/>
      <c r="E53" s="105"/>
      <c r="F53" s="203"/>
      <c r="G53" s="203"/>
      <c r="H53" s="25"/>
      <c r="I53" s="124"/>
    </row>
    <row r="54" spans="1:9" s="8" customFormat="1" ht="30" customHeight="1">
      <c r="A54" s="106"/>
      <c r="B54" s="103" t="s">
        <v>439</v>
      </c>
      <c r="C54" s="43" t="s">
        <v>440</v>
      </c>
      <c r="D54" s="23">
        <v>2</v>
      </c>
      <c r="E54" s="35" t="s">
        <v>105</v>
      </c>
      <c r="F54" s="107"/>
      <c r="G54" s="107"/>
      <c r="H54" s="25">
        <f>SUM(F54:G54)*D54</f>
        <v>0</v>
      </c>
      <c r="I54" s="124"/>
    </row>
    <row r="55" spans="1:9" s="8" customFormat="1" ht="27" customHeight="1">
      <c r="A55" s="106"/>
      <c r="B55" s="103" t="s">
        <v>441</v>
      </c>
      <c r="C55" s="43" t="s">
        <v>442</v>
      </c>
      <c r="D55" s="23">
        <v>1</v>
      </c>
      <c r="E55" s="35" t="s">
        <v>105</v>
      </c>
      <c r="F55" s="107"/>
      <c r="G55" s="107"/>
      <c r="H55" s="25">
        <f>SUM(F55:G55)*D55</f>
        <v>0</v>
      </c>
      <c r="I55" s="124"/>
    </row>
    <row r="56" spans="1:9" s="8" customFormat="1" ht="13.5" customHeight="1">
      <c r="A56" s="38"/>
      <c r="B56" s="39">
        <v>7</v>
      </c>
      <c r="C56" s="40" t="s">
        <v>119</v>
      </c>
      <c r="D56" s="35"/>
      <c r="E56" s="35"/>
      <c r="F56" s="61"/>
      <c r="G56" s="61"/>
      <c r="H56" s="41"/>
      <c r="I56" s="124"/>
    </row>
    <row r="57" spans="1:9" s="3" customFormat="1" ht="13.5" customHeight="1">
      <c r="A57" s="38"/>
      <c r="B57" s="39" t="s">
        <v>376</v>
      </c>
      <c r="C57" s="40" t="s">
        <v>137</v>
      </c>
      <c r="D57" s="35">
        <v>100</v>
      </c>
      <c r="E57" s="35" t="s">
        <v>104</v>
      </c>
      <c r="F57" s="36"/>
      <c r="G57" s="36"/>
      <c r="H57" s="41">
        <f>SUM(F57,G57)*D57</f>
        <v>0</v>
      </c>
      <c r="I57" s="124"/>
    </row>
    <row r="58" spans="1:9" s="3" customFormat="1" ht="13.5" customHeight="1">
      <c r="A58" s="38"/>
      <c r="B58" s="39" t="s">
        <v>377</v>
      </c>
      <c r="C58" s="40" t="s">
        <v>381</v>
      </c>
      <c r="D58" s="35">
        <v>200</v>
      </c>
      <c r="E58" s="35" t="s">
        <v>104</v>
      </c>
      <c r="F58" s="36"/>
      <c r="G58" s="36"/>
      <c r="H58" s="41">
        <f>SUM(F58,G58)*D58</f>
        <v>0</v>
      </c>
      <c r="I58" s="119"/>
    </row>
    <row r="59" spans="1:9" s="3" customFormat="1" ht="13.5" customHeight="1">
      <c r="A59" s="38"/>
      <c r="B59" s="39" t="s">
        <v>443</v>
      </c>
      <c r="C59" s="63" t="s">
        <v>177</v>
      </c>
      <c r="D59" s="56">
        <v>25</v>
      </c>
      <c r="E59" s="56" t="s">
        <v>104</v>
      </c>
      <c r="F59" s="71"/>
      <c r="G59" s="71"/>
      <c r="H59" s="41">
        <f>SUM(F59,G59)*D59</f>
        <v>0</v>
      </c>
      <c r="I59" s="119"/>
    </row>
    <row r="60" spans="1:9" s="3" customFormat="1" ht="13.5" customHeight="1">
      <c r="A60" s="38"/>
      <c r="B60" s="39" t="s">
        <v>444</v>
      </c>
      <c r="C60" s="55" t="s">
        <v>18</v>
      </c>
      <c r="D60" s="56">
        <v>40</v>
      </c>
      <c r="E60" s="56" t="s">
        <v>104</v>
      </c>
      <c r="F60" s="71"/>
      <c r="G60" s="71"/>
      <c r="H60" s="41">
        <f>SUM(F60,G60)*D60</f>
        <v>0</v>
      </c>
      <c r="I60" s="119"/>
    </row>
    <row r="61" spans="1:9" s="3" customFormat="1" ht="13.5" customHeight="1">
      <c r="A61" s="38"/>
      <c r="B61" s="39">
        <v>8</v>
      </c>
      <c r="C61" s="40" t="s">
        <v>138</v>
      </c>
      <c r="D61" s="35"/>
      <c r="E61" s="35"/>
      <c r="F61" s="61"/>
      <c r="G61" s="61"/>
      <c r="H61" s="41"/>
      <c r="I61" s="119"/>
    </row>
    <row r="62" spans="1:9" s="3" customFormat="1" ht="13.5" customHeight="1">
      <c r="A62" s="74"/>
      <c r="B62" s="27" t="s">
        <v>380</v>
      </c>
      <c r="C62" s="28" t="s">
        <v>139</v>
      </c>
      <c r="D62" s="29">
        <v>450</v>
      </c>
      <c r="E62" s="29" t="s">
        <v>104</v>
      </c>
      <c r="F62" s="33"/>
      <c r="G62" s="33"/>
      <c r="H62" s="32">
        <f>SUM(F62,G62)*D62</f>
        <v>0</v>
      </c>
      <c r="I62" s="119"/>
    </row>
    <row r="63" spans="1:9" s="3" customFormat="1" ht="13.5" customHeight="1">
      <c r="A63" s="74"/>
      <c r="B63" s="27" t="s">
        <v>446</v>
      </c>
      <c r="C63" s="28" t="s">
        <v>140</v>
      </c>
      <c r="D63" s="29">
        <v>450</v>
      </c>
      <c r="E63" s="29" t="s">
        <v>104</v>
      </c>
      <c r="F63" s="33"/>
      <c r="G63" s="33"/>
      <c r="H63" s="32">
        <f>SUM(F63,G63)*D63</f>
        <v>0</v>
      </c>
      <c r="I63" s="119"/>
    </row>
    <row r="64" spans="1:9" s="3" customFormat="1" ht="13.5" customHeight="1">
      <c r="A64" s="155"/>
      <c r="B64" s="158"/>
      <c r="C64" s="159" t="s">
        <v>107</v>
      </c>
      <c r="D64" s="160"/>
      <c r="E64" s="160"/>
      <c r="F64" s="161">
        <f>SUMPRODUCT(D16:D63,F16:F63)</f>
        <v>0</v>
      </c>
      <c r="G64" s="161">
        <f>SUMPRODUCT(D16:D63,G16:G63)</f>
        <v>0</v>
      </c>
      <c r="H64" s="174">
        <f>SUM(H16:H63)</f>
        <v>0</v>
      </c>
      <c r="I64" s="119"/>
    </row>
    <row r="65" spans="1:9" s="3" customFormat="1" ht="13.5" customHeight="1">
      <c r="A65" s="162"/>
      <c r="B65" s="112" t="s">
        <v>386</v>
      </c>
      <c r="C65" s="113" t="s">
        <v>387</v>
      </c>
      <c r="D65" s="114"/>
      <c r="E65" s="114"/>
      <c r="F65" s="116"/>
      <c r="G65" s="116"/>
      <c r="H65" s="163"/>
      <c r="I65" s="119"/>
    </row>
    <row r="66" spans="1:9" s="3" customFormat="1" ht="13.5" customHeight="1">
      <c r="A66" s="26"/>
      <c r="B66" s="27">
        <v>2</v>
      </c>
      <c r="C66" s="28" t="s">
        <v>117</v>
      </c>
      <c r="D66" s="29"/>
      <c r="E66" s="29"/>
      <c r="F66" s="31"/>
      <c r="G66" s="31"/>
      <c r="H66" s="32"/>
      <c r="I66" s="119"/>
    </row>
    <row r="67" spans="1:9" s="8" customFormat="1" ht="30" customHeight="1">
      <c r="A67" s="26"/>
      <c r="B67" s="27" t="s">
        <v>109</v>
      </c>
      <c r="C67" s="28" t="s">
        <v>196</v>
      </c>
      <c r="D67" s="29"/>
      <c r="E67" s="29"/>
      <c r="F67" s="31"/>
      <c r="G67" s="31"/>
      <c r="H67" s="32"/>
      <c r="I67" s="119"/>
    </row>
    <row r="68" spans="1:9" s="8" customFormat="1" ht="13.5" customHeight="1">
      <c r="A68" s="38"/>
      <c r="B68" s="27" t="s">
        <v>358</v>
      </c>
      <c r="C68" s="69" t="s">
        <v>197</v>
      </c>
      <c r="D68" s="29">
        <v>1</v>
      </c>
      <c r="E68" s="29" t="s">
        <v>105</v>
      </c>
      <c r="F68" s="33"/>
      <c r="G68" s="33"/>
      <c r="H68" s="32">
        <f aca="true" t="shared" si="1" ref="H68:H75">SUM(F68,G68)*D68</f>
        <v>0</v>
      </c>
      <c r="I68" s="124"/>
    </row>
    <row r="69" spans="1:9" s="8" customFormat="1" ht="13.5" customHeight="1">
      <c r="A69" s="38"/>
      <c r="B69" s="27" t="s">
        <v>359</v>
      </c>
      <c r="C69" s="69" t="s">
        <v>198</v>
      </c>
      <c r="D69" s="29">
        <v>1</v>
      </c>
      <c r="E69" s="29" t="s">
        <v>105</v>
      </c>
      <c r="F69" s="33"/>
      <c r="G69" s="33"/>
      <c r="H69" s="32">
        <f t="shared" si="1"/>
        <v>0</v>
      </c>
      <c r="I69" s="124"/>
    </row>
    <row r="70" spans="1:9" s="3" customFormat="1" ht="13.5" customHeight="1">
      <c r="A70" s="38"/>
      <c r="B70" s="27" t="s">
        <v>360</v>
      </c>
      <c r="C70" s="69" t="s">
        <v>199</v>
      </c>
      <c r="D70" s="29">
        <v>1</v>
      </c>
      <c r="E70" s="29" t="s">
        <v>105</v>
      </c>
      <c r="F70" s="33"/>
      <c r="G70" s="33"/>
      <c r="H70" s="32">
        <f t="shared" si="1"/>
        <v>0</v>
      </c>
      <c r="I70" s="124"/>
    </row>
    <row r="71" spans="1:9" s="3" customFormat="1" ht="13.5" customHeight="1">
      <c r="A71" s="38"/>
      <c r="B71" s="27" t="s">
        <v>361</v>
      </c>
      <c r="C71" s="69" t="s">
        <v>200</v>
      </c>
      <c r="D71" s="29">
        <v>1</v>
      </c>
      <c r="E71" s="29" t="s">
        <v>105</v>
      </c>
      <c r="F71" s="33"/>
      <c r="G71" s="33"/>
      <c r="H71" s="32">
        <f t="shared" si="1"/>
        <v>0</v>
      </c>
      <c r="I71" s="119"/>
    </row>
    <row r="72" spans="1:9" s="3" customFormat="1" ht="13.5" customHeight="1">
      <c r="A72" s="38"/>
      <c r="B72" s="27" t="s">
        <v>391</v>
      </c>
      <c r="C72" s="69" t="s">
        <v>201</v>
      </c>
      <c r="D72" s="29">
        <v>1</v>
      </c>
      <c r="E72" s="29" t="s">
        <v>105</v>
      </c>
      <c r="F72" s="33"/>
      <c r="G72" s="33"/>
      <c r="H72" s="32">
        <f t="shared" si="1"/>
        <v>0</v>
      </c>
      <c r="I72" s="119"/>
    </row>
    <row r="73" spans="1:9" s="3" customFormat="1" ht="13.5" customHeight="1">
      <c r="A73" s="38"/>
      <c r="B73" s="27" t="s">
        <v>392</v>
      </c>
      <c r="C73" s="69" t="s">
        <v>393</v>
      </c>
      <c r="D73" s="29">
        <v>1</v>
      </c>
      <c r="E73" s="29" t="s">
        <v>105</v>
      </c>
      <c r="F73" s="33"/>
      <c r="G73" s="33"/>
      <c r="H73" s="32">
        <f t="shared" si="1"/>
        <v>0</v>
      </c>
      <c r="I73" s="119"/>
    </row>
    <row r="74" spans="1:9" s="3" customFormat="1" ht="13.5" customHeight="1">
      <c r="A74" s="38"/>
      <c r="B74" s="27" t="s">
        <v>392</v>
      </c>
      <c r="C74" s="69" t="s">
        <v>394</v>
      </c>
      <c r="D74" s="29">
        <v>1</v>
      </c>
      <c r="E74" s="29" t="s">
        <v>105</v>
      </c>
      <c r="F74" s="33"/>
      <c r="G74" s="33"/>
      <c r="H74" s="32">
        <f>SUM(F74,G74)*D74</f>
        <v>0</v>
      </c>
      <c r="I74" s="119"/>
    </row>
    <row r="75" spans="1:9" s="3" customFormat="1" ht="13.5" customHeight="1">
      <c r="A75" s="38"/>
      <c r="B75" s="27" t="s">
        <v>395</v>
      </c>
      <c r="C75" s="69" t="s">
        <v>202</v>
      </c>
      <c r="D75" s="29">
        <v>2</v>
      </c>
      <c r="E75" s="29" t="s">
        <v>105</v>
      </c>
      <c r="F75" s="33"/>
      <c r="G75" s="33"/>
      <c r="H75" s="32">
        <f t="shared" si="1"/>
        <v>0</v>
      </c>
      <c r="I75" s="119"/>
    </row>
    <row r="76" spans="1:9" s="3" customFormat="1" ht="13.5" customHeight="1">
      <c r="A76" s="38"/>
      <c r="B76" s="27" t="s">
        <v>396</v>
      </c>
      <c r="C76" s="69" t="s">
        <v>226</v>
      </c>
      <c r="D76" s="29">
        <v>1</v>
      </c>
      <c r="E76" s="29" t="s">
        <v>105</v>
      </c>
      <c r="F76" s="33"/>
      <c r="G76" s="33"/>
      <c r="H76" s="32">
        <f>SUM(F76,G76)*D76</f>
        <v>0</v>
      </c>
      <c r="I76" s="119"/>
    </row>
    <row r="77" spans="1:9" s="3" customFormat="1" ht="30" customHeight="1">
      <c r="A77" s="26"/>
      <c r="B77" s="27" t="s">
        <v>113</v>
      </c>
      <c r="C77" s="28" t="s">
        <v>203</v>
      </c>
      <c r="D77" s="29"/>
      <c r="E77" s="29"/>
      <c r="F77" s="31"/>
      <c r="G77" s="31"/>
      <c r="H77" s="32"/>
      <c r="I77" s="119"/>
    </row>
    <row r="78" spans="1:9" s="3" customFormat="1" ht="13.5" customHeight="1">
      <c r="A78" s="38"/>
      <c r="B78" s="27" t="s">
        <v>362</v>
      </c>
      <c r="C78" s="69" t="s">
        <v>204</v>
      </c>
      <c r="D78" s="29">
        <v>1</v>
      </c>
      <c r="E78" s="29" t="s">
        <v>105</v>
      </c>
      <c r="F78" s="33"/>
      <c r="G78" s="33"/>
      <c r="H78" s="32">
        <f aca="true" t="shared" si="2" ref="H78:H83">SUM(F78,G78)*D78</f>
        <v>0</v>
      </c>
      <c r="I78" s="119"/>
    </row>
    <row r="79" spans="1:9" s="3" customFormat="1" ht="13.5" customHeight="1">
      <c r="A79" s="38"/>
      <c r="B79" s="27" t="s">
        <v>363</v>
      </c>
      <c r="C79" s="69" t="s">
        <v>205</v>
      </c>
      <c r="D79" s="29">
        <v>1</v>
      </c>
      <c r="E79" s="29" t="s">
        <v>105</v>
      </c>
      <c r="F79" s="33"/>
      <c r="G79" s="33"/>
      <c r="H79" s="32">
        <f t="shared" si="2"/>
        <v>0</v>
      </c>
      <c r="I79" s="119"/>
    </row>
    <row r="80" spans="1:9" s="3" customFormat="1" ht="13.5" customHeight="1">
      <c r="A80" s="38"/>
      <c r="B80" s="27" t="s">
        <v>364</v>
      </c>
      <c r="C80" s="69" t="s">
        <v>206</v>
      </c>
      <c r="D80" s="29">
        <v>1</v>
      </c>
      <c r="E80" s="29" t="s">
        <v>105</v>
      </c>
      <c r="F80" s="33"/>
      <c r="G80" s="33"/>
      <c r="H80" s="32">
        <f t="shared" si="2"/>
        <v>0</v>
      </c>
      <c r="I80" s="119"/>
    </row>
    <row r="81" spans="1:9" s="3" customFormat="1" ht="13.5" customHeight="1">
      <c r="A81" s="38"/>
      <c r="B81" s="27" t="s">
        <v>365</v>
      </c>
      <c r="C81" s="69" t="s">
        <v>207</v>
      </c>
      <c r="D81" s="29">
        <v>1</v>
      </c>
      <c r="E81" s="29" t="s">
        <v>105</v>
      </c>
      <c r="F81" s="33"/>
      <c r="G81" s="33"/>
      <c r="H81" s="32">
        <f t="shared" si="2"/>
        <v>0</v>
      </c>
      <c r="I81" s="119"/>
    </row>
    <row r="82" spans="1:9" s="3" customFormat="1" ht="13.5" customHeight="1">
      <c r="A82" s="38"/>
      <c r="B82" s="27" t="s">
        <v>366</v>
      </c>
      <c r="C82" s="69" t="s">
        <v>208</v>
      </c>
      <c r="D82" s="29">
        <v>1</v>
      </c>
      <c r="E82" s="29" t="s">
        <v>105</v>
      </c>
      <c r="F82" s="33"/>
      <c r="G82" s="33"/>
      <c r="H82" s="32">
        <f t="shared" si="2"/>
        <v>0</v>
      </c>
      <c r="I82" s="119"/>
    </row>
    <row r="83" spans="1:9" s="3" customFormat="1" ht="13.5" customHeight="1">
      <c r="A83" s="38"/>
      <c r="B83" s="27" t="s">
        <v>367</v>
      </c>
      <c r="C83" s="69" t="s">
        <v>209</v>
      </c>
      <c r="D83" s="29">
        <v>1</v>
      </c>
      <c r="E83" s="29" t="s">
        <v>105</v>
      </c>
      <c r="F83" s="33"/>
      <c r="G83" s="33"/>
      <c r="H83" s="32">
        <f t="shared" si="2"/>
        <v>0</v>
      </c>
      <c r="I83" s="119"/>
    </row>
    <row r="84" spans="1:9" s="3" customFormat="1" ht="13.5" customHeight="1">
      <c r="A84" s="38"/>
      <c r="B84" s="27" t="s">
        <v>369</v>
      </c>
      <c r="C84" s="69" t="s">
        <v>210</v>
      </c>
      <c r="D84" s="29">
        <v>1</v>
      </c>
      <c r="E84" s="29" t="s">
        <v>105</v>
      </c>
      <c r="F84" s="33"/>
      <c r="G84" s="33"/>
      <c r="H84" s="32">
        <f>SUM(F84,G84)*D84</f>
        <v>0</v>
      </c>
      <c r="I84" s="119"/>
    </row>
    <row r="85" spans="1:9" s="3" customFormat="1" ht="13.5" customHeight="1">
      <c r="A85" s="38"/>
      <c r="B85" s="27" t="s">
        <v>489</v>
      </c>
      <c r="C85" s="69" t="s">
        <v>211</v>
      </c>
      <c r="D85" s="29">
        <v>1</v>
      </c>
      <c r="E85" s="29" t="s">
        <v>105</v>
      </c>
      <c r="F85" s="33"/>
      <c r="G85" s="33"/>
      <c r="H85" s="32">
        <f>SUM(F85,G85)*D85</f>
        <v>0</v>
      </c>
      <c r="I85" s="119"/>
    </row>
    <row r="86" spans="1:9" s="3" customFormat="1" ht="29.25" customHeight="1">
      <c r="A86" s="26"/>
      <c r="B86" s="27" t="s">
        <v>116</v>
      </c>
      <c r="C86" s="28" t="s">
        <v>397</v>
      </c>
      <c r="D86" s="29"/>
      <c r="E86" s="29"/>
      <c r="F86" s="31"/>
      <c r="G86" s="31"/>
      <c r="H86" s="32"/>
      <c r="I86" s="119"/>
    </row>
    <row r="87" spans="1:9" s="3" customFormat="1" ht="13.5" customHeight="1">
      <c r="A87" s="38"/>
      <c r="B87" s="27" t="s">
        <v>370</v>
      </c>
      <c r="C87" s="69" t="s">
        <v>217</v>
      </c>
      <c r="D87" s="29">
        <v>1</v>
      </c>
      <c r="E87" s="29" t="s">
        <v>105</v>
      </c>
      <c r="F87" s="33"/>
      <c r="G87" s="33"/>
      <c r="H87" s="32">
        <f>SUM(F87,G87)*D87</f>
        <v>0</v>
      </c>
      <c r="I87" s="119"/>
    </row>
    <row r="88" spans="1:9" s="3" customFormat="1" ht="13.5" customHeight="1">
      <c r="A88" s="38"/>
      <c r="B88" s="27" t="s">
        <v>371</v>
      </c>
      <c r="C88" s="69" t="s">
        <v>218</v>
      </c>
      <c r="D88" s="29">
        <v>1</v>
      </c>
      <c r="E88" s="29" t="s">
        <v>105</v>
      </c>
      <c r="F88" s="33"/>
      <c r="G88" s="33"/>
      <c r="H88" s="32">
        <f>SUM(F88,G88)*D88</f>
        <v>0</v>
      </c>
      <c r="I88" s="119"/>
    </row>
    <row r="89" spans="1:9" s="3" customFormat="1" ht="13.5" customHeight="1">
      <c r="A89" s="38"/>
      <c r="B89" s="27" t="s">
        <v>372</v>
      </c>
      <c r="C89" s="69" t="s">
        <v>219</v>
      </c>
      <c r="D89" s="29">
        <v>1</v>
      </c>
      <c r="E89" s="29" t="s">
        <v>105</v>
      </c>
      <c r="F89" s="33"/>
      <c r="G89" s="33"/>
      <c r="H89" s="32">
        <f>SUM(F89,G89)*D89</f>
        <v>0</v>
      </c>
      <c r="I89" s="119"/>
    </row>
    <row r="90" spans="1:9" s="3" customFormat="1" ht="27" customHeight="1">
      <c r="A90" s="38"/>
      <c r="B90" s="27" t="s">
        <v>150</v>
      </c>
      <c r="C90" s="68" t="s">
        <v>212</v>
      </c>
      <c r="D90" s="29"/>
      <c r="E90" s="29"/>
      <c r="F90" s="31"/>
      <c r="G90" s="31"/>
      <c r="H90" s="32"/>
      <c r="I90" s="119"/>
    </row>
    <row r="91" spans="1:9" s="3" customFormat="1" ht="13.5" customHeight="1">
      <c r="A91" s="38"/>
      <c r="B91" s="27" t="s">
        <v>373</v>
      </c>
      <c r="C91" s="69" t="s">
        <v>213</v>
      </c>
      <c r="D91" s="29">
        <v>2</v>
      </c>
      <c r="E91" s="29" t="s">
        <v>105</v>
      </c>
      <c r="F91" s="33"/>
      <c r="G91" s="33"/>
      <c r="H91" s="32">
        <f>SUM(F91,G91)*D91</f>
        <v>0</v>
      </c>
      <c r="I91" s="119"/>
    </row>
    <row r="92" spans="1:9" s="3" customFormat="1" ht="13.5" customHeight="1">
      <c r="A92" s="38"/>
      <c r="B92" s="27" t="s">
        <v>374</v>
      </c>
      <c r="C92" s="69" t="s">
        <v>214</v>
      </c>
      <c r="D92" s="29">
        <v>2</v>
      </c>
      <c r="E92" s="29" t="s">
        <v>105</v>
      </c>
      <c r="F92" s="33"/>
      <c r="G92" s="33"/>
      <c r="H92" s="32">
        <f>SUM(F92,G92)*D92</f>
        <v>0</v>
      </c>
      <c r="I92" s="119"/>
    </row>
    <row r="93" spans="1:9" s="3" customFormat="1" ht="13.5" customHeight="1">
      <c r="A93" s="38"/>
      <c r="B93" s="27" t="s">
        <v>157</v>
      </c>
      <c r="C93" s="69" t="s">
        <v>216</v>
      </c>
      <c r="D93" s="29"/>
      <c r="E93" s="29"/>
      <c r="F93" s="31"/>
      <c r="G93" s="31"/>
      <c r="H93" s="32"/>
      <c r="I93" s="119"/>
    </row>
    <row r="94" spans="1:9" s="3" customFormat="1" ht="27.75" customHeight="1">
      <c r="A94" s="38"/>
      <c r="B94" s="39" t="s">
        <v>4</v>
      </c>
      <c r="C94" s="62" t="s">
        <v>184</v>
      </c>
      <c r="D94" s="35">
        <v>8</v>
      </c>
      <c r="E94" s="35" t="s">
        <v>105</v>
      </c>
      <c r="F94" s="36"/>
      <c r="G94" s="36"/>
      <c r="H94" s="41">
        <f>SUM(F94,G94)*D94</f>
        <v>0</v>
      </c>
      <c r="I94" s="119"/>
    </row>
    <row r="95" spans="1:9" s="3" customFormat="1" ht="30" customHeight="1">
      <c r="A95" s="38"/>
      <c r="B95" s="39" t="s">
        <v>5</v>
      </c>
      <c r="C95" s="62" t="s">
        <v>185</v>
      </c>
      <c r="D95" s="35">
        <v>8</v>
      </c>
      <c r="E95" s="35" t="s">
        <v>105</v>
      </c>
      <c r="F95" s="36"/>
      <c r="G95" s="36"/>
      <c r="H95" s="41">
        <f>SUM(F95,G95)*D95</f>
        <v>0</v>
      </c>
      <c r="I95" s="119"/>
    </row>
    <row r="96" spans="1:9" s="3" customFormat="1" ht="13.5" customHeight="1">
      <c r="A96" s="155"/>
      <c r="B96" s="158"/>
      <c r="C96" s="159" t="s">
        <v>495</v>
      </c>
      <c r="D96" s="160"/>
      <c r="E96" s="160"/>
      <c r="F96" s="161">
        <f>SUMPRODUCT(D68:D95,F68:F95)</f>
        <v>0</v>
      </c>
      <c r="G96" s="161">
        <f>SUMPRODUCT(D68:D95,G68:G95)</f>
        <v>0</v>
      </c>
      <c r="H96" s="166">
        <f>SUM(H68:H95)</f>
        <v>0</v>
      </c>
      <c r="I96" s="119"/>
    </row>
    <row r="97" spans="1:9" s="3" customFormat="1" ht="13.5" customHeight="1">
      <c r="A97" s="162"/>
      <c r="B97" s="112" t="s">
        <v>388</v>
      </c>
      <c r="C97" s="113" t="s">
        <v>141</v>
      </c>
      <c r="D97" s="114"/>
      <c r="E97" s="167"/>
      <c r="F97" s="116"/>
      <c r="G97" s="116"/>
      <c r="H97" s="163"/>
      <c r="I97" s="119"/>
    </row>
    <row r="98" spans="1:9" s="3" customFormat="1" ht="13.5" customHeight="1">
      <c r="A98" s="26"/>
      <c r="B98" s="27">
        <v>1</v>
      </c>
      <c r="C98" s="69" t="s">
        <v>153</v>
      </c>
      <c r="D98" s="29"/>
      <c r="E98" s="29"/>
      <c r="F98" s="31"/>
      <c r="G98" s="31"/>
      <c r="H98" s="32"/>
      <c r="I98" s="119"/>
    </row>
    <row r="99" spans="1:9" s="3" customFormat="1" ht="42" customHeight="1">
      <c r="A99" s="26"/>
      <c r="B99" s="27" t="s">
        <v>96</v>
      </c>
      <c r="C99" s="76" t="s">
        <v>220</v>
      </c>
      <c r="D99" s="29">
        <v>11</v>
      </c>
      <c r="E99" s="29" t="s">
        <v>105</v>
      </c>
      <c r="F99" s="33"/>
      <c r="G99" s="33"/>
      <c r="H99" s="41">
        <f>SUM(F99,G99)*D99</f>
        <v>0</v>
      </c>
      <c r="I99" s="119"/>
    </row>
    <row r="100" spans="1:9" s="3" customFormat="1" ht="13.5" customHeight="1">
      <c r="A100" s="26"/>
      <c r="B100" s="27">
        <v>2</v>
      </c>
      <c r="C100" s="69" t="s">
        <v>225</v>
      </c>
      <c r="D100" s="29"/>
      <c r="E100" s="29"/>
      <c r="F100" s="31"/>
      <c r="G100" s="31"/>
      <c r="H100" s="32"/>
      <c r="I100" s="119"/>
    </row>
    <row r="101" spans="1:9" s="3" customFormat="1" ht="42" customHeight="1">
      <c r="A101" s="26"/>
      <c r="B101" s="27" t="s">
        <v>109</v>
      </c>
      <c r="C101" s="76" t="s">
        <v>223</v>
      </c>
      <c r="D101" s="29">
        <v>8</v>
      </c>
      <c r="E101" s="29" t="s">
        <v>104</v>
      </c>
      <c r="F101" s="33"/>
      <c r="G101" s="33"/>
      <c r="H101" s="41">
        <f>SUM(F101,G101)*D101</f>
        <v>0</v>
      </c>
      <c r="I101" s="119"/>
    </row>
    <row r="102" spans="1:9" s="3" customFormat="1" ht="44.25" customHeight="1">
      <c r="A102" s="26"/>
      <c r="B102" s="27" t="s">
        <v>113</v>
      </c>
      <c r="C102" s="76" t="s">
        <v>224</v>
      </c>
      <c r="D102" s="29">
        <v>24</v>
      </c>
      <c r="E102" s="29" t="s">
        <v>104</v>
      </c>
      <c r="F102" s="33"/>
      <c r="G102" s="33"/>
      <c r="H102" s="41">
        <f>SUM(F102,G102)*D102</f>
        <v>0</v>
      </c>
      <c r="I102" s="119"/>
    </row>
    <row r="103" spans="1:9" s="3" customFormat="1" ht="13.5" customHeight="1">
      <c r="A103" s="77"/>
      <c r="B103" s="27" t="s">
        <v>116</v>
      </c>
      <c r="C103" s="69" t="s">
        <v>195</v>
      </c>
      <c r="D103" s="29">
        <v>32</v>
      </c>
      <c r="E103" s="29" t="s">
        <v>104</v>
      </c>
      <c r="F103" s="33"/>
      <c r="G103" s="33"/>
      <c r="H103" s="32">
        <f>SUM(F103,G103)*D103</f>
        <v>0</v>
      </c>
      <c r="I103" s="119"/>
    </row>
    <row r="104" spans="1:9" s="3" customFormat="1" ht="13.5" customHeight="1">
      <c r="A104" s="77"/>
      <c r="B104" s="27" t="s">
        <v>150</v>
      </c>
      <c r="C104" s="69" t="s">
        <v>492</v>
      </c>
      <c r="D104" s="29">
        <v>32</v>
      </c>
      <c r="E104" s="29" t="s">
        <v>104</v>
      </c>
      <c r="F104" s="33"/>
      <c r="G104" s="33"/>
      <c r="H104" s="32">
        <f>SUM(F104,G104)*D104</f>
        <v>0</v>
      </c>
      <c r="I104" s="119"/>
    </row>
    <row r="105" spans="1:9" s="3" customFormat="1" ht="13.5" customHeight="1">
      <c r="A105" s="26"/>
      <c r="B105" s="27">
        <v>3</v>
      </c>
      <c r="C105" s="69" t="s">
        <v>163</v>
      </c>
      <c r="D105" s="29"/>
      <c r="E105" s="29"/>
      <c r="F105" s="31"/>
      <c r="G105" s="31"/>
      <c r="H105" s="32"/>
      <c r="I105" s="119"/>
    </row>
    <row r="106" spans="1:9" s="3" customFormat="1" ht="13.5" customHeight="1">
      <c r="A106" s="26"/>
      <c r="B106" s="27" t="s">
        <v>120</v>
      </c>
      <c r="C106" s="69" t="s">
        <v>161</v>
      </c>
      <c r="D106" s="29"/>
      <c r="E106" s="29"/>
      <c r="F106" s="31"/>
      <c r="G106" s="31"/>
      <c r="H106" s="32"/>
      <c r="I106" s="119"/>
    </row>
    <row r="107" spans="1:9" s="3" customFormat="1" ht="13.5" customHeight="1">
      <c r="A107" s="26"/>
      <c r="B107" s="27" t="s">
        <v>401</v>
      </c>
      <c r="C107" s="48" t="s">
        <v>93</v>
      </c>
      <c r="D107" s="44">
        <v>1</v>
      </c>
      <c r="E107" s="44" t="s">
        <v>130</v>
      </c>
      <c r="F107" s="51"/>
      <c r="G107" s="51"/>
      <c r="H107" s="32">
        <f>SUM(F107,G107)*D107</f>
        <v>0</v>
      </c>
      <c r="I107" s="119"/>
    </row>
    <row r="108" spans="1:9" s="3" customFormat="1" ht="13.5" customHeight="1">
      <c r="A108" s="26"/>
      <c r="B108" s="27" t="s">
        <v>402</v>
      </c>
      <c r="C108" s="69" t="s">
        <v>178</v>
      </c>
      <c r="D108" s="29">
        <v>1</v>
      </c>
      <c r="E108" s="29" t="s">
        <v>130</v>
      </c>
      <c r="F108" s="33"/>
      <c r="G108" s="33"/>
      <c r="H108" s="32">
        <f>SUM(F108,G108)*D108</f>
        <v>0</v>
      </c>
      <c r="I108" s="119"/>
    </row>
    <row r="109" spans="1:9" s="3" customFormat="1" ht="13.5" customHeight="1">
      <c r="A109" s="26"/>
      <c r="B109" s="27" t="s">
        <v>403</v>
      </c>
      <c r="C109" s="69" t="s">
        <v>232</v>
      </c>
      <c r="D109" s="29">
        <v>1</v>
      </c>
      <c r="E109" s="29" t="s">
        <v>130</v>
      </c>
      <c r="F109" s="33"/>
      <c r="G109" s="33"/>
      <c r="H109" s="32">
        <f>SUM(F109,G109)*D109</f>
        <v>0</v>
      </c>
      <c r="I109" s="119"/>
    </row>
    <row r="110" spans="1:9" s="3" customFormat="1" ht="13.5" customHeight="1">
      <c r="A110" s="26"/>
      <c r="B110" s="27" t="s">
        <v>404</v>
      </c>
      <c r="C110" s="69" t="s">
        <v>233</v>
      </c>
      <c r="D110" s="29">
        <v>1</v>
      </c>
      <c r="E110" s="29" t="s">
        <v>130</v>
      </c>
      <c r="F110" s="33"/>
      <c r="G110" s="33"/>
      <c r="H110" s="32">
        <f>SUM(F110,G110)*D110</f>
        <v>0</v>
      </c>
      <c r="I110" s="119"/>
    </row>
    <row r="111" spans="1:9" s="3" customFormat="1" ht="13.5" customHeight="1">
      <c r="A111" s="26"/>
      <c r="B111" s="27" t="s">
        <v>144</v>
      </c>
      <c r="C111" s="69" t="s">
        <v>215</v>
      </c>
      <c r="D111" s="29"/>
      <c r="E111" s="29"/>
      <c r="F111" s="31"/>
      <c r="G111" s="31"/>
      <c r="H111" s="32"/>
      <c r="I111" s="119"/>
    </row>
    <row r="112" spans="1:9" s="3" customFormat="1" ht="46.5" customHeight="1">
      <c r="A112" s="26"/>
      <c r="B112" s="27" t="s">
        <v>405</v>
      </c>
      <c r="C112" s="69" t="s">
        <v>227</v>
      </c>
      <c r="D112" s="29">
        <v>1</v>
      </c>
      <c r="E112" s="29" t="s">
        <v>105</v>
      </c>
      <c r="F112" s="33"/>
      <c r="G112" s="33"/>
      <c r="H112" s="32">
        <f>SUM(F112,G112)*D112</f>
        <v>0</v>
      </c>
      <c r="I112" s="119"/>
    </row>
    <row r="113" spans="1:9" s="3" customFormat="1" ht="13.5" customHeight="1">
      <c r="A113" s="78"/>
      <c r="B113" s="39">
        <v>4</v>
      </c>
      <c r="C113" s="62" t="s">
        <v>95</v>
      </c>
      <c r="D113" s="35"/>
      <c r="E113" s="35"/>
      <c r="F113" s="61"/>
      <c r="G113" s="61"/>
      <c r="H113" s="41"/>
      <c r="I113" s="119"/>
    </row>
    <row r="114" spans="1:9" s="3" customFormat="1" ht="13.5" customHeight="1">
      <c r="A114" s="79"/>
      <c r="B114" s="27" t="s">
        <v>121</v>
      </c>
      <c r="C114" s="80" t="s">
        <v>221</v>
      </c>
      <c r="D114" s="44">
        <v>30</v>
      </c>
      <c r="E114" s="44" t="s">
        <v>104</v>
      </c>
      <c r="F114" s="47"/>
      <c r="G114" s="47"/>
      <c r="H114" s="32">
        <f>SUM(F114,G114)*D114</f>
        <v>0</v>
      </c>
      <c r="I114" s="119"/>
    </row>
    <row r="115" spans="1:9" s="3" customFormat="1" ht="29.25" customHeight="1">
      <c r="A115" s="79"/>
      <c r="B115" s="27" t="s">
        <v>263</v>
      </c>
      <c r="C115" s="69" t="s">
        <v>491</v>
      </c>
      <c r="D115" s="29">
        <v>1</v>
      </c>
      <c r="E115" s="29" t="s">
        <v>130</v>
      </c>
      <c r="F115" s="31" t="s">
        <v>115</v>
      </c>
      <c r="G115" s="33"/>
      <c r="H115" s="32">
        <f>SUM(F115,G115)*D115</f>
        <v>0</v>
      </c>
      <c r="I115" s="119"/>
    </row>
    <row r="116" spans="1:9" s="3" customFormat="1" ht="13.5" customHeight="1">
      <c r="A116" s="155"/>
      <c r="B116" s="158"/>
      <c r="C116" s="159" t="s">
        <v>143</v>
      </c>
      <c r="D116" s="160"/>
      <c r="E116" s="160"/>
      <c r="F116" s="161">
        <f>SUMPRODUCT(D98:D115,F98:F115)</f>
        <v>0</v>
      </c>
      <c r="G116" s="161">
        <f>SUMPRODUCT(D98:D115,G98:G115)</f>
        <v>0</v>
      </c>
      <c r="H116" s="166">
        <f>SUM(H99:H115)</f>
        <v>0</v>
      </c>
      <c r="I116" s="119"/>
    </row>
    <row r="117" spans="1:9" s="3" customFormat="1" ht="13.5" customHeight="1">
      <c r="A117" s="162"/>
      <c r="B117" s="167" t="s">
        <v>389</v>
      </c>
      <c r="C117" s="113" t="s">
        <v>16</v>
      </c>
      <c r="D117" s="114"/>
      <c r="E117" s="114"/>
      <c r="F117" s="116"/>
      <c r="G117" s="116"/>
      <c r="H117" s="163"/>
      <c r="I117" s="119"/>
    </row>
    <row r="118" spans="1:9" s="3" customFormat="1" ht="13.5" customHeight="1">
      <c r="A118" s="81"/>
      <c r="B118" s="42">
        <v>1</v>
      </c>
      <c r="C118" s="43" t="s">
        <v>399</v>
      </c>
      <c r="D118" s="45"/>
      <c r="E118" s="45"/>
      <c r="F118" s="66"/>
      <c r="G118" s="66"/>
      <c r="H118" s="65"/>
      <c r="I118" s="119"/>
    </row>
    <row r="119" spans="1:9" s="3" customFormat="1" ht="13.5" customHeight="1">
      <c r="A119" s="81"/>
      <c r="B119" s="42" t="s">
        <v>96</v>
      </c>
      <c r="C119" s="43" t="s">
        <v>29</v>
      </c>
      <c r="D119" s="45"/>
      <c r="E119" s="45"/>
      <c r="F119" s="66"/>
      <c r="G119" s="66"/>
      <c r="H119" s="65"/>
      <c r="I119" s="119"/>
    </row>
    <row r="120" spans="1:9" s="3" customFormat="1" ht="13.5" customHeight="1">
      <c r="A120" s="81"/>
      <c r="B120" s="42" t="s">
        <v>148</v>
      </c>
      <c r="C120" s="50" t="s">
        <v>27</v>
      </c>
      <c r="D120" s="45">
        <v>6</v>
      </c>
      <c r="E120" s="45" t="s">
        <v>108</v>
      </c>
      <c r="F120" s="64"/>
      <c r="G120" s="64"/>
      <c r="H120" s="65">
        <f>SUM(F120,G120)*D120</f>
        <v>0</v>
      </c>
      <c r="I120" s="124"/>
    </row>
    <row r="121" spans="1:9" s="3" customFormat="1" ht="13.5" customHeight="1">
      <c r="A121" s="81"/>
      <c r="B121" s="42" t="s">
        <v>110</v>
      </c>
      <c r="C121" s="48" t="s">
        <v>28</v>
      </c>
      <c r="D121" s="45"/>
      <c r="E121" s="45"/>
      <c r="F121" s="66"/>
      <c r="G121" s="66"/>
      <c r="H121" s="65"/>
      <c r="I121" s="119"/>
    </row>
    <row r="122" spans="1:9" s="3" customFormat="1" ht="13.5" customHeight="1">
      <c r="A122" s="81"/>
      <c r="B122" s="42" t="s">
        <v>151</v>
      </c>
      <c r="C122" s="50" t="s">
        <v>27</v>
      </c>
      <c r="D122" s="45">
        <v>6</v>
      </c>
      <c r="E122" s="45" t="s">
        <v>105</v>
      </c>
      <c r="F122" s="64"/>
      <c r="G122" s="64"/>
      <c r="H122" s="65">
        <f>SUM(F122,G122)*D122</f>
        <v>0</v>
      </c>
      <c r="I122" s="119"/>
    </row>
    <row r="123" spans="1:9" s="3" customFormat="1" ht="13.5" customHeight="1">
      <c r="A123" s="81"/>
      <c r="B123" s="42" t="s">
        <v>152</v>
      </c>
      <c r="C123" s="50" t="s">
        <v>26</v>
      </c>
      <c r="D123" s="45">
        <v>3</v>
      </c>
      <c r="E123" s="45" t="s">
        <v>105</v>
      </c>
      <c r="F123" s="64"/>
      <c r="G123" s="64"/>
      <c r="H123" s="65">
        <f>SUM(F123,G123)*D123</f>
        <v>0</v>
      </c>
      <c r="I123" s="119"/>
    </row>
    <row r="124" spans="1:9" s="3" customFormat="1" ht="13.5" customHeight="1">
      <c r="A124" s="81"/>
      <c r="B124" s="42">
        <v>2</v>
      </c>
      <c r="C124" s="48" t="s">
        <v>349</v>
      </c>
      <c r="D124" s="45"/>
      <c r="E124" s="45"/>
      <c r="F124" s="66"/>
      <c r="G124" s="66"/>
      <c r="H124" s="65"/>
      <c r="I124" s="119"/>
    </row>
    <row r="125" spans="1:9" s="3" customFormat="1" ht="13.5" customHeight="1">
      <c r="A125" s="81"/>
      <c r="B125" s="42" t="s">
        <v>109</v>
      </c>
      <c r="C125" s="50" t="s">
        <v>25</v>
      </c>
      <c r="D125" s="45">
        <v>1</v>
      </c>
      <c r="E125" s="45" t="s">
        <v>105</v>
      </c>
      <c r="F125" s="64"/>
      <c r="G125" s="64"/>
      <c r="H125" s="65">
        <f>SUM(F125,G125)*D125</f>
        <v>0</v>
      </c>
      <c r="I125" s="119"/>
    </row>
    <row r="126" spans="1:9" s="3" customFormat="1" ht="13.5" customHeight="1">
      <c r="A126" s="81"/>
      <c r="B126" s="42" t="s">
        <v>113</v>
      </c>
      <c r="C126" s="50" t="s">
        <v>24</v>
      </c>
      <c r="D126" s="45">
        <v>2</v>
      </c>
      <c r="E126" s="45" t="s">
        <v>105</v>
      </c>
      <c r="F126" s="64"/>
      <c r="G126" s="64"/>
      <c r="H126" s="65">
        <f>SUM(F126,G126)*D126</f>
        <v>0</v>
      </c>
      <c r="I126" s="119"/>
    </row>
    <row r="127" spans="1:9" s="3" customFormat="1" ht="13.5" customHeight="1">
      <c r="A127" s="81"/>
      <c r="B127" s="42" t="s">
        <v>116</v>
      </c>
      <c r="C127" s="48" t="s">
        <v>23</v>
      </c>
      <c r="D127" s="45"/>
      <c r="E127" s="45"/>
      <c r="F127" s="66"/>
      <c r="G127" s="66"/>
      <c r="H127" s="65"/>
      <c r="I127" s="119"/>
    </row>
    <row r="128" spans="1:9" s="3" customFormat="1" ht="13.5" customHeight="1">
      <c r="A128" s="81"/>
      <c r="B128" s="42" t="s">
        <v>370</v>
      </c>
      <c r="C128" s="50" t="s">
        <v>22</v>
      </c>
      <c r="D128" s="45">
        <v>3</v>
      </c>
      <c r="E128" s="45" t="s">
        <v>105</v>
      </c>
      <c r="F128" s="64"/>
      <c r="G128" s="64"/>
      <c r="H128" s="65">
        <f>SUM(F128,G128)*D128</f>
        <v>0</v>
      </c>
      <c r="I128" s="119"/>
    </row>
    <row r="129" spans="1:9" s="3" customFormat="1" ht="13.5" customHeight="1">
      <c r="A129" s="81"/>
      <c r="B129" s="42" t="s">
        <v>371</v>
      </c>
      <c r="C129" s="50" t="s">
        <v>21</v>
      </c>
      <c r="D129" s="45">
        <v>1</v>
      </c>
      <c r="E129" s="45" t="s">
        <v>105</v>
      </c>
      <c r="F129" s="64"/>
      <c r="G129" s="64"/>
      <c r="H129" s="65">
        <f>SUM(F129,G129)*D129</f>
        <v>0</v>
      </c>
      <c r="I129" s="119"/>
    </row>
    <row r="130" spans="1:9" s="3" customFormat="1" ht="13.5" customHeight="1">
      <c r="A130" s="81"/>
      <c r="B130" s="42" t="s">
        <v>372</v>
      </c>
      <c r="C130" s="50" t="s">
        <v>20</v>
      </c>
      <c r="D130" s="45">
        <v>1</v>
      </c>
      <c r="E130" s="45" t="s">
        <v>105</v>
      </c>
      <c r="F130" s="64"/>
      <c r="G130" s="64"/>
      <c r="H130" s="65">
        <f>SUM(F130,G130)*D130</f>
        <v>0</v>
      </c>
      <c r="I130" s="119"/>
    </row>
    <row r="131" spans="1:9" ht="13.5" customHeight="1">
      <c r="A131" s="81"/>
      <c r="B131" s="27">
        <v>3</v>
      </c>
      <c r="C131" s="28" t="s">
        <v>6</v>
      </c>
      <c r="D131" s="29"/>
      <c r="E131" s="82"/>
      <c r="F131" s="31"/>
      <c r="G131" s="31"/>
      <c r="H131" s="32"/>
      <c r="I131" s="119"/>
    </row>
    <row r="132" spans="1:9" s="3" customFormat="1" ht="13.5" customHeight="1">
      <c r="A132" s="81"/>
      <c r="B132" s="27" t="s">
        <v>120</v>
      </c>
      <c r="C132" s="67" t="s">
        <v>356</v>
      </c>
      <c r="D132" s="44">
        <v>2</v>
      </c>
      <c r="E132" s="45" t="s">
        <v>105</v>
      </c>
      <c r="F132" s="47"/>
      <c r="G132" s="47"/>
      <c r="H132" s="49">
        <f>SUM(F132,G132)*D132</f>
        <v>0</v>
      </c>
      <c r="I132" s="125"/>
    </row>
    <row r="133" spans="1:9" s="3" customFormat="1" ht="13.5" customHeight="1">
      <c r="A133" s="81"/>
      <c r="B133" s="27" t="s">
        <v>144</v>
      </c>
      <c r="C133" s="67" t="s">
        <v>355</v>
      </c>
      <c r="D133" s="44">
        <v>2</v>
      </c>
      <c r="E133" s="45" t="s">
        <v>105</v>
      </c>
      <c r="F133" s="47"/>
      <c r="G133" s="47"/>
      <c r="H133" s="49">
        <f>SUM(F133,G133)*D133</f>
        <v>0</v>
      </c>
      <c r="I133" s="119"/>
    </row>
    <row r="134" spans="1:9" s="3" customFormat="1" ht="13.5" customHeight="1">
      <c r="A134" s="81"/>
      <c r="B134" s="27" t="s">
        <v>145</v>
      </c>
      <c r="C134" s="48" t="s">
        <v>400</v>
      </c>
      <c r="D134" s="45"/>
      <c r="E134" s="45"/>
      <c r="F134" s="66"/>
      <c r="G134" s="66"/>
      <c r="H134" s="65"/>
      <c r="I134" s="119"/>
    </row>
    <row r="135" spans="1:9" s="3" customFormat="1" ht="13.5" customHeight="1">
      <c r="A135" s="81"/>
      <c r="B135" s="42" t="s">
        <v>398</v>
      </c>
      <c r="C135" s="50" t="s">
        <v>30</v>
      </c>
      <c r="D135" s="45">
        <v>2</v>
      </c>
      <c r="E135" s="45" t="s">
        <v>105</v>
      </c>
      <c r="F135" s="64"/>
      <c r="G135" s="64"/>
      <c r="H135" s="65">
        <f aca="true" t="shared" si="3" ref="H135:H141">SUM(F135,G135)*D135</f>
        <v>0</v>
      </c>
      <c r="I135" s="119"/>
    </row>
    <row r="136" spans="1:9" s="3" customFormat="1" ht="13.5" customHeight="1">
      <c r="A136" s="81"/>
      <c r="B136" s="27" t="s">
        <v>154</v>
      </c>
      <c r="C136" s="70" t="s">
        <v>348</v>
      </c>
      <c r="D136" s="44">
        <v>1</v>
      </c>
      <c r="E136" s="44" t="s">
        <v>105</v>
      </c>
      <c r="F136" s="47"/>
      <c r="G136" s="47"/>
      <c r="H136" s="49">
        <f t="shared" si="3"/>
        <v>0</v>
      </c>
      <c r="I136" s="119"/>
    </row>
    <row r="137" spans="1:9" s="3" customFormat="1" ht="13.5" customHeight="1">
      <c r="A137" s="81"/>
      <c r="B137" s="27" t="s">
        <v>176</v>
      </c>
      <c r="C137" s="70" t="s">
        <v>7</v>
      </c>
      <c r="D137" s="44">
        <v>1</v>
      </c>
      <c r="E137" s="44" t="s">
        <v>105</v>
      </c>
      <c r="F137" s="51"/>
      <c r="G137" s="51"/>
      <c r="H137" s="49">
        <f t="shared" si="3"/>
        <v>0</v>
      </c>
      <c r="I137" s="119"/>
    </row>
    <row r="138" spans="1:9" s="3" customFormat="1" ht="13.5" customHeight="1">
      <c r="A138" s="81"/>
      <c r="B138" s="27" t="s">
        <v>179</v>
      </c>
      <c r="C138" s="83" t="s">
        <v>160</v>
      </c>
      <c r="D138" s="29">
        <v>3</v>
      </c>
      <c r="E138" s="82" t="s">
        <v>105</v>
      </c>
      <c r="F138" s="33"/>
      <c r="G138" s="33"/>
      <c r="H138" s="32">
        <f t="shared" si="3"/>
        <v>0</v>
      </c>
      <c r="I138" s="119"/>
    </row>
    <row r="139" spans="1:9" s="204" customFormat="1" ht="13.5" customHeight="1">
      <c r="A139" s="81"/>
      <c r="B139" s="27" t="s">
        <v>8</v>
      </c>
      <c r="C139" s="83" t="s">
        <v>146</v>
      </c>
      <c r="D139" s="29">
        <v>3</v>
      </c>
      <c r="E139" s="82" t="s">
        <v>105</v>
      </c>
      <c r="F139" s="33"/>
      <c r="G139" s="33"/>
      <c r="H139" s="32">
        <f t="shared" si="3"/>
        <v>0</v>
      </c>
      <c r="I139" s="119"/>
    </row>
    <row r="140" spans="1:9" s="204" customFormat="1" ht="13.5" customHeight="1">
      <c r="A140" s="81"/>
      <c r="B140" s="27" t="s">
        <v>9</v>
      </c>
      <c r="C140" s="83" t="s">
        <v>147</v>
      </c>
      <c r="D140" s="29">
        <v>3</v>
      </c>
      <c r="E140" s="82" t="s">
        <v>105</v>
      </c>
      <c r="F140" s="33"/>
      <c r="G140" s="33"/>
      <c r="H140" s="32">
        <f t="shared" si="3"/>
        <v>0</v>
      </c>
      <c r="I140" s="205"/>
    </row>
    <row r="141" spans="1:9" s="204" customFormat="1" ht="13.5" customHeight="1">
      <c r="A141" s="81"/>
      <c r="B141" s="27" t="s">
        <v>10</v>
      </c>
      <c r="C141" s="84" t="s">
        <v>162</v>
      </c>
      <c r="D141" s="29">
        <v>3</v>
      </c>
      <c r="E141" s="82" t="s">
        <v>105</v>
      </c>
      <c r="F141" s="33"/>
      <c r="G141" s="33"/>
      <c r="H141" s="32">
        <f t="shared" si="3"/>
        <v>0</v>
      </c>
      <c r="I141" s="205"/>
    </row>
    <row r="142" spans="1:9" s="204" customFormat="1" ht="13.5" customHeight="1">
      <c r="A142" s="26"/>
      <c r="B142" s="27" t="s">
        <v>11</v>
      </c>
      <c r="C142" s="62" t="s">
        <v>228</v>
      </c>
      <c r="D142" s="29">
        <v>2</v>
      </c>
      <c r="E142" s="29" t="s">
        <v>105</v>
      </c>
      <c r="F142" s="33"/>
      <c r="G142" s="33"/>
      <c r="H142" s="32">
        <f>SUM(F142,G142)*D142</f>
        <v>0</v>
      </c>
      <c r="I142" s="205"/>
    </row>
    <row r="143" spans="1:9" s="204" customFormat="1" ht="13.5" customHeight="1">
      <c r="A143" s="26"/>
      <c r="B143" s="27" t="s">
        <v>12</v>
      </c>
      <c r="C143" s="62" t="s">
        <v>493</v>
      </c>
      <c r="D143" s="29">
        <v>42</v>
      </c>
      <c r="E143" s="29" t="s">
        <v>108</v>
      </c>
      <c r="F143" s="33"/>
      <c r="G143" s="33"/>
      <c r="H143" s="32">
        <f>SUM(F143,G143)*D143</f>
        <v>0</v>
      </c>
      <c r="I143" s="205"/>
    </row>
    <row r="144" spans="1:9" s="204" customFormat="1" ht="13.5" customHeight="1">
      <c r="A144" s="155"/>
      <c r="B144" s="158"/>
      <c r="C144" s="168" t="s">
        <v>17</v>
      </c>
      <c r="D144" s="160"/>
      <c r="E144" s="160"/>
      <c r="F144" s="169">
        <f>SUMPRODUCT(D120:D143,F120:F143)</f>
        <v>0</v>
      </c>
      <c r="G144" s="169">
        <f>SUMPRODUCT(D120:D143,G120:G143)</f>
        <v>0</v>
      </c>
      <c r="H144" s="174">
        <f>SUM(H120:H143)</f>
        <v>0</v>
      </c>
      <c r="I144" s="205"/>
    </row>
    <row r="145" spans="1:9" s="3" customFormat="1" ht="13.5" customHeight="1">
      <c r="A145" s="110"/>
      <c r="B145" s="170"/>
      <c r="C145" s="171" t="s">
        <v>406</v>
      </c>
      <c r="D145" s="172"/>
      <c r="E145" s="172"/>
      <c r="F145" s="173">
        <f>SUM(F64,F96,F116,F144)</f>
        <v>0</v>
      </c>
      <c r="G145" s="173">
        <f>SUM(G64,G96,G116,G144)</f>
        <v>0</v>
      </c>
      <c r="H145" s="175">
        <f>SUM(H64,H96,H116,H144)</f>
        <v>0</v>
      </c>
      <c r="I145" s="205"/>
    </row>
    <row r="146" spans="1:9" s="3" customFormat="1" ht="13.5" customHeight="1">
      <c r="A146" s="26"/>
      <c r="B146" s="156" t="s">
        <v>390</v>
      </c>
      <c r="C146" s="133" t="s">
        <v>156</v>
      </c>
      <c r="D146" s="134"/>
      <c r="E146" s="134"/>
      <c r="F146" s="135"/>
      <c r="G146" s="135"/>
      <c r="H146" s="136"/>
      <c r="I146" s="119"/>
    </row>
    <row r="147" spans="1:9" s="3" customFormat="1" ht="13.5" customHeight="1">
      <c r="A147" s="137"/>
      <c r="B147" s="53">
        <v>1</v>
      </c>
      <c r="C147" s="48" t="s">
        <v>64</v>
      </c>
      <c r="D147" s="44"/>
      <c r="E147" s="44"/>
      <c r="F147" s="60"/>
      <c r="G147" s="138"/>
      <c r="H147" s="52"/>
      <c r="I147" s="119"/>
    </row>
    <row r="148" spans="1:9" s="3" customFormat="1" ht="13.5" customHeight="1">
      <c r="A148" s="137"/>
      <c r="B148" s="53" t="s">
        <v>96</v>
      </c>
      <c r="C148" s="48" t="s">
        <v>63</v>
      </c>
      <c r="D148" s="139" t="s">
        <v>114</v>
      </c>
      <c r="E148" s="139" t="s">
        <v>114</v>
      </c>
      <c r="F148" s="140" t="s">
        <v>114</v>
      </c>
      <c r="G148" s="140" t="s">
        <v>114</v>
      </c>
      <c r="H148" s="141" t="s">
        <v>114</v>
      </c>
      <c r="I148" s="119"/>
    </row>
    <row r="149" spans="1:9" s="3" customFormat="1" ht="28.5" customHeight="1">
      <c r="A149" s="137"/>
      <c r="B149" s="53" t="s">
        <v>142</v>
      </c>
      <c r="C149" s="48" t="s">
        <v>294</v>
      </c>
      <c r="D149" s="139">
        <v>1</v>
      </c>
      <c r="E149" s="139" t="s">
        <v>105</v>
      </c>
      <c r="F149" s="206" t="s">
        <v>115</v>
      </c>
      <c r="G149" s="142"/>
      <c r="H149" s="143">
        <f>SUM(F149,G149)*D149</f>
        <v>0</v>
      </c>
      <c r="I149" s="119"/>
    </row>
    <row r="150" spans="1:9" s="3" customFormat="1" ht="13.5" customHeight="1">
      <c r="A150" s="137"/>
      <c r="B150" s="53" t="s">
        <v>148</v>
      </c>
      <c r="C150" s="48" t="s">
        <v>62</v>
      </c>
      <c r="D150" s="44">
        <v>5</v>
      </c>
      <c r="E150" s="44" t="s">
        <v>105</v>
      </c>
      <c r="F150" s="142"/>
      <c r="G150" s="142"/>
      <c r="H150" s="143">
        <f>SUM(F150,G150)*D150</f>
        <v>0</v>
      </c>
      <c r="I150" s="119"/>
    </row>
    <row r="151" spans="1:9" s="3" customFormat="1" ht="13.5" customHeight="1">
      <c r="A151" s="137"/>
      <c r="B151" s="144" t="s">
        <v>149</v>
      </c>
      <c r="C151" s="48" t="s">
        <v>447</v>
      </c>
      <c r="D151" s="44">
        <v>1</v>
      </c>
      <c r="E151" s="44" t="s">
        <v>105</v>
      </c>
      <c r="F151" s="142"/>
      <c r="G151" s="142"/>
      <c r="H151" s="143">
        <f>SUM(F151,G151)*D151</f>
        <v>0</v>
      </c>
      <c r="I151" s="119"/>
    </row>
    <row r="152" spans="1:9" s="3" customFormat="1" ht="13.5" customHeight="1">
      <c r="A152" s="137"/>
      <c r="B152" s="53" t="s">
        <v>448</v>
      </c>
      <c r="C152" s="48" t="s">
        <v>61</v>
      </c>
      <c r="D152" s="44">
        <v>4</v>
      </c>
      <c r="E152" s="44" t="s">
        <v>105</v>
      </c>
      <c r="F152" s="264"/>
      <c r="G152" s="264"/>
      <c r="H152" s="143">
        <f>SUM(F152,G152)*D152</f>
        <v>0</v>
      </c>
      <c r="I152" s="119"/>
    </row>
    <row r="153" spans="1:9" s="3" customFormat="1" ht="13.5" customHeight="1">
      <c r="A153" s="137"/>
      <c r="B153" s="53" t="s">
        <v>110</v>
      </c>
      <c r="C153" s="48" t="s">
        <v>59</v>
      </c>
      <c r="D153" s="139" t="s">
        <v>114</v>
      </c>
      <c r="E153" s="139" t="s">
        <v>114</v>
      </c>
      <c r="F153" s="140"/>
      <c r="G153" s="140"/>
      <c r="H153" s="143"/>
      <c r="I153" s="119"/>
    </row>
    <row r="154" spans="1:9" s="3" customFormat="1" ht="13.5" customHeight="1">
      <c r="A154" s="137"/>
      <c r="B154" s="144" t="s">
        <v>151</v>
      </c>
      <c r="C154" s="48" t="s">
        <v>258</v>
      </c>
      <c r="D154" s="44">
        <v>1</v>
      </c>
      <c r="E154" s="44" t="s">
        <v>105</v>
      </c>
      <c r="F154" s="142"/>
      <c r="G154" s="142"/>
      <c r="H154" s="143">
        <f aca="true" t="shared" si="4" ref="H154:H162">SUM(F154,G154)*D154</f>
        <v>0</v>
      </c>
      <c r="I154" s="119"/>
    </row>
    <row r="155" spans="1:9" s="3" customFormat="1" ht="13.5" customHeight="1">
      <c r="A155" s="137"/>
      <c r="B155" s="144" t="s">
        <v>152</v>
      </c>
      <c r="C155" s="48" t="s">
        <v>259</v>
      </c>
      <c r="D155" s="44">
        <v>1</v>
      </c>
      <c r="E155" s="44" t="s">
        <v>105</v>
      </c>
      <c r="F155" s="142"/>
      <c r="G155" s="142"/>
      <c r="H155" s="143">
        <f t="shared" si="4"/>
        <v>0</v>
      </c>
      <c r="I155" s="119"/>
    </row>
    <row r="156" spans="1:9" s="3" customFormat="1" ht="13.5" customHeight="1">
      <c r="A156" s="137"/>
      <c r="B156" s="144" t="s">
        <v>164</v>
      </c>
      <c r="C156" s="48" t="s">
        <v>257</v>
      </c>
      <c r="D156" s="44">
        <v>3</v>
      </c>
      <c r="E156" s="44" t="s">
        <v>105</v>
      </c>
      <c r="F156" s="142"/>
      <c r="G156" s="142"/>
      <c r="H156" s="143">
        <f t="shared" si="4"/>
        <v>0</v>
      </c>
      <c r="I156" s="119"/>
    </row>
    <row r="157" spans="1:9" s="3" customFormat="1" ht="13.5" customHeight="1">
      <c r="A157" s="137"/>
      <c r="B157" s="144" t="s">
        <v>32</v>
      </c>
      <c r="C157" s="48" t="s">
        <v>58</v>
      </c>
      <c r="D157" s="44">
        <v>1</v>
      </c>
      <c r="E157" s="44" t="s">
        <v>105</v>
      </c>
      <c r="F157" s="142"/>
      <c r="G157" s="142"/>
      <c r="H157" s="143">
        <f t="shared" si="4"/>
        <v>0</v>
      </c>
      <c r="I157" s="119"/>
    </row>
    <row r="158" spans="1:9" s="3" customFormat="1" ht="30" customHeight="1">
      <c r="A158" s="137"/>
      <c r="B158" s="145" t="s">
        <v>111</v>
      </c>
      <c r="C158" s="146" t="s">
        <v>260</v>
      </c>
      <c r="D158" s="29">
        <v>1</v>
      </c>
      <c r="E158" s="29" t="s">
        <v>105</v>
      </c>
      <c r="F158" s="33"/>
      <c r="G158" s="147"/>
      <c r="H158" s="143">
        <f t="shared" si="4"/>
        <v>0</v>
      </c>
      <c r="I158" s="119"/>
    </row>
    <row r="159" spans="1:9" s="3" customFormat="1" ht="13.5" customHeight="1">
      <c r="A159" s="137"/>
      <c r="B159" s="145" t="s">
        <v>112</v>
      </c>
      <c r="C159" s="48" t="s">
        <v>234</v>
      </c>
      <c r="D159" s="44">
        <v>1</v>
      </c>
      <c r="E159" s="44" t="s">
        <v>105</v>
      </c>
      <c r="F159" s="142"/>
      <c r="G159" s="142"/>
      <c r="H159" s="143">
        <f t="shared" si="4"/>
        <v>0</v>
      </c>
      <c r="I159" s="119"/>
    </row>
    <row r="160" spans="1:9" s="19" customFormat="1" ht="13.5" customHeight="1">
      <c r="A160" s="207"/>
      <c r="B160" s="145" t="s">
        <v>181</v>
      </c>
      <c r="C160" s="48" t="s">
        <v>449</v>
      </c>
      <c r="D160" s="208">
        <v>18</v>
      </c>
      <c r="E160" s="209" t="s">
        <v>108</v>
      </c>
      <c r="F160" s="33"/>
      <c r="G160" s="33"/>
      <c r="H160" s="148">
        <f t="shared" si="4"/>
        <v>0</v>
      </c>
      <c r="I160" s="119"/>
    </row>
    <row r="161" spans="1:9" s="210" customFormat="1" ht="13.5" customHeight="1">
      <c r="A161" s="207"/>
      <c r="B161" s="145" t="s">
        <v>183</v>
      </c>
      <c r="C161" s="48" t="s">
        <v>450</v>
      </c>
      <c r="D161" s="208">
        <v>18</v>
      </c>
      <c r="E161" s="209" t="s">
        <v>108</v>
      </c>
      <c r="F161" s="33"/>
      <c r="G161" s="33"/>
      <c r="H161" s="148">
        <f t="shared" si="4"/>
        <v>0</v>
      </c>
      <c r="I161" s="126"/>
    </row>
    <row r="162" spans="1:9" s="204" customFormat="1" ht="13.5" customHeight="1">
      <c r="A162" s="207"/>
      <c r="B162" s="145" t="s">
        <v>186</v>
      </c>
      <c r="C162" s="48" t="s">
        <v>451</v>
      </c>
      <c r="D162" s="208">
        <v>18</v>
      </c>
      <c r="E162" s="209" t="s">
        <v>108</v>
      </c>
      <c r="F162" s="33"/>
      <c r="G162" s="33"/>
      <c r="H162" s="148">
        <f t="shared" si="4"/>
        <v>0</v>
      </c>
      <c r="I162" s="211"/>
    </row>
    <row r="163" spans="1:9" s="19" customFormat="1" ht="13.5" customHeight="1">
      <c r="A163" s="207"/>
      <c r="B163" s="145" t="s">
        <v>15</v>
      </c>
      <c r="C163" s="48" t="s">
        <v>452</v>
      </c>
      <c r="D163" s="208">
        <v>10</v>
      </c>
      <c r="E163" s="209" t="s">
        <v>105</v>
      </c>
      <c r="F163" s="33"/>
      <c r="G163" s="33"/>
      <c r="H163" s="148">
        <f aca="true" t="shared" si="5" ref="H163:H172">SUM(F163,G163)*D163</f>
        <v>0</v>
      </c>
      <c r="I163" s="205"/>
    </row>
    <row r="164" spans="1:9" s="19" customFormat="1" ht="13.5" customHeight="1">
      <c r="A164" s="207"/>
      <c r="B164" s="145" t="s">
        <v>60</v>
      </c>
      <c r="C164" s="48" t="s">
        <v>453</v>
      </c>
      <c r="D164" s="208">
        <v>2</v>
      </c>
      <c r="E164" s="209" t="s">
        <v>105</v>
      </c>
      <c r="F164" s="33"/>
      <c r="G164" s="33"/>
      <c r="H164" s="148">
        <f t="shared" si="5"/>
        <v>0</v>
      </c>
      <c r="I164" s="126"/>
    </row>
    <row r="165" spans="1:9" s="210" customFormat="1" ht="13.5" customHeight="1">
      <c r="A165" s="207"/>
      <c r="B165" s="145" t="s">
        <v>57</v>
      </c>
      <c r="C165" s="48" t="s">
        <v>454</v>
      </c>
      <c r="D165" s="208">
        <v>6</v>
      </c>
      <c r="E165" s="209" t="s">
        <v>105</v>
      </c>
      <c r="F165" s="33"/>
      <c r="G165" s="33"/>
      <c r="H165" s="148">
        <f t="shared" si="5"/>
        <v>0</v>
      </c>
      <c r="I165" s="126"/>
    </row>
    <row r="166" spans="1:9" s="204" customFormat="1" ht="13.5" customHeight="1">
      <c r="A166" s="207"/>
      <c r="B166" s="145" t="s">
        <v>56</v>
      </c>
      <c r="C166" s="48" t="s">
        <v>455</v>
      </c>
      <c r="D166" s="208">
        <v>1</v>
      </c>
      <c r="E166" s="209" t="s">
        <v>105</v>
      </c>
      <c r="F166" s="33"/>
      <c r="G166" s="33"/>
      <c r="H166" s="148">
        <f t="shared" si="5"/>
        <v>0</v>
      </c>
      <c r="I166" s="211"/>
    </row>
    <row r="167" spans="1:9" s="3" customFormat="1" ht="13.5" customHeight="1">
      <c r="A167" s="207"/>
      <c r="B167" s="145" t="s">
        <v>55</v>
      </c>
      <c r="C167" s="48" t="s">
        <v>456</v>
      </c>
      <c r="D167" s="208">
        <v>20</v>
      </c>
      <c r="E167" s="209" t="s">
        <v>105</v>
      </c>
      <c r="F167" s="33"/>
      <c r="G167" s="33"/>
      <c r="H167" s="148">
        <f t="shared" si="5"/>
        <v>0</v>
      </c>
      <c r="I167" s="205"/>
    </row>
    <row r="168" spans="1:9" s="3" customFormat="1" ht="13.5" customHeight="1">
      <c r="A168" s="207"/>
      <c r="B168" s="145" t="s">
        <v>54</v>
      </c>
      <c r="C168" s="48" t="s">
        <v>457</v>
      </c>
      <c r="D168" s="208">
        <v>6</v>
      </c>
      <c r="E168" s="209" t="s">
        <v>105</v>
      </c>
      <c r="F168" s="33"/>
      <c r="G168" s="33"/>
      <c r="H168" s="148">
        <f t="shared" si="5"/>
        <v>0</v>
      </c>
      <c r="I168" s="119"/>
    </row>
    <row r="169" spans="1:9" s="3" customFormat="1" ht="13.5" customHeight="1">
      <c r="A169" s="207"/>
      <c r="B169" s="145" t="s">
        <v>53</v>
      </c>
      <c r="C169" s="48" t="s">
        <v>458</v>
      </c>
      <c r="D169" s="208">
        <v>1</v>
      </c>
      <c r="E169" s="209" t="s">
        <v>105</v>
      </c>
      <c r="F169" s="33"/>
      <c r="G169" s="33"/>
      <c r="H169" s="148">
        <f t="shared" si="5"/>
        <v>0</v>
      </c>
      <c r="I169" s="119"/>
    </row>
    <row r="170" spans="1:9" s="3" customFormat="1" ht="13.5" customHeight="1">
      <c r="A170" s="207"/>
      <c r="B170" s="145" t="s">
        <v>52</v>
      </c>
      <c r="C170" s="212" t="s">
        <v>265</v>
      </c>
      <c r="D170" s="213">
        <v>10</v>
      </c>
      <c r="E170" s="214" t="s">
        <v>105</v>
      </c>
      <c r="F170" s="33"/>
      <c r="G170" s="33"/>
      <c r="H170" s="148">
        <f t="shared" si="5"/>
        <v>0</v>
      </c>
      <c r="I170" s="119"/>
    </row>
    <row r="171" spans="1:9" s="3" customFormat="1" ht="13.5" customHeight="1">
      <c r="A171" s="207"/>
      <c r="B171" s="145" t="s">
        <v>51</v>
      </c>
      <c r="C171" s="212" t="s">
        <v>459</v>
      </c>
      <c r="D171" s="213">
        <v>150</v>
      </c>
      <c r="E171" s="214" t="s">
        <v>33</v>
      </c>
      <c r="F171" s="33"/>
      <c r="G171" s="33"/>
      <c r="H171" s="148">
        <f t="shared" si="5"/>
        <v>0</v>
      </c>
      <c r="I171" s="119"/>
    </row>
    <row r="172" spans="1:9" s="3" customFormat="1" ht="13.5" customHeight="1">
      <c r="A172" s="207"/>
      <c r="B172" s="145" t="s">
        <v>50</v>
      </c>
      <c r="C172" s="212" t="s">
        <v>460</v>
      </c>
      <c r="D172" s="213">
        <v>9</v>
      </c>
      <c r="E172" s="214" t="s">
        <v>108</v>
      </c>
      <c r="F172" s="33"/>
      <c r="G172" s="33"/>
      <c r="H172" s="148">
        <f t="shared" si="5"/>
        <v>0</v>
      </c>
      <c r="I172" s="119"/>
    </row>
    <row r="173" spans="1:9" s="3" customFormat="1" ht="13.5" customHeight="1">
      <c r="A173" s="137"/>
      <c r="B173" s="144">
        <v>2</v>
      </c>
      <c r="C173" s="48" t="s">
        <v>44</v>
      </c>
      <c r="D173" s="44"/>
      <c r="E173" s="44"/>
      <c r="F173" s="140"/>
      <c r="G173" s="140"/>
      <c r="H173" s="143"/>
      <c r="I173" s="119"/>
    </row>
    <row r="174" spans="1:9" s="3" customFormat="1" ht="13.5" customHeight="1">
      <c r="A174" s="137"/>
      <c r="B174" s="144" t="s">
        <v>109</v>
      </c>
      <c r="C174" s="80" t="s">
        <v>292</v>
      </c>
      <c r="D174" s="44"/>
      <c r="E174" s="44"/>
      <c r="F174" s="140"/>
      <c r="G174" s="140"/>
      <c r="H174" s="143"/>
      <c r="I174" s="119"/>
    </row>
    <row r="175" spans="1:9" s="3" customFormat="1" ht="13.5" customHeight="1">
      <c r="A175" s="137"/>
      <c r="B175" s="144" t="s">
        <v>358</v>
      </c>
      <c r="C175" s="48" t="s">
        <v>43</v>
      </c>
      <c r="D175" s="44">
        <v>300</v>
      </c>
      <c r="E175" s="44" t="s">
        <v>108</v>
      </c>
      <c r="F175" s="51"/>
      <c r="G175" s="149"/>
      <c r="H175" s="143">
        <f>SUM(F175,G175)*D175</f>
        <v>0</v>
      </c>
      <c r="I175" s="119"/>
    </row>
    <row r="176" spans="1:9" s="3" customFormat="1" ht="13.5" customHeight="1">
      <c r="A176" s="137"/>
      <c r="B176" s="144" t="s">
        <v>359</v>
      </c>
      <c r="C176" s="48" t="s">
        <v>461</v>
      </c>
      <c r="D176" s="44">
        <v>300</v>
      </c>
      <c r="E176" s="44" t="s">
        <v>108</v>
      </c>
      <c r="F176" s="51"/>
      <c r="G176" s="149"/>
      <c r="H176" s="143">
        <f>SUM(F176,G176)*D176</f>
        <v>0</v>
      </c>
      <c r="I176" s="119"/>
    </row>
    <row r="177" spans="1:9" s="3" customFormat="1" ht="13.5" customHeight="1">
      <c r="A177" s="137"/>
      <c r="B177" s="144" t="s">
        <v>113</v>
      </c>
      <c r="C177" s="146" t="s">
        <v>42</v>
      </c>
      <c r="D177" s="139">
        <v>3</v>
      </c>
      <c r="E177" s="139" t="s">
        <v>105</v>
      </c>
      <c r="F177" s="24"/>
      <c r="G177" s="142"/>
      <c r="H177" s="143">
        <f>SUM(F177,G177)*D177</f>
        <v>0</v>
      </c>
      <c r="I177" s="119"/>
    </row>
    <row r="178" spans="1:9" s="3" customFormat="1" ht="13.5" customHeight="1">
      <c r="A178" s="137"/>
      <c r="B178" s="144" t="s">
        <v>116</v>
      </c>
      <c r="C178" s="146" t="s">
        <v>296</v>
      </c>
      <c r="D178" s="139">
        <v>6</v>
      </c>
      <c r="E178" s="139" t="s">
        <v>105</v>
      </c>
      <c r="F178" s="24"/>
      <c r="G178" s="142"/>
      <c r="H178" s="143">
        <f>SUM(F178,G178)*D178</f>
        <v>0</v>
      </c>
      <c r="I178" s="119"/>
    </row>
    <row r="179" spans="1:9" s="3" customFormat="1" ht="13.5" customHeight="1">
      <c r="A179" s="137"/>
      <c r="B179" s="144" t="s">
        <v>150</v>
      </c>
      <c r="C179" s="48" t="s">
        <v>37</v>
      </c>
      <c r="D179" s="44"/>
      <c r="E179" s="44"/>
      <c r="F179" s="140"/>
      <c r="G179" s="140"/>
      <c r="H179" s="143"/>
      <c r="I179" s="119"/>
    </row>
    <row r="180" spans="1:9" s="3" customFormat="1" ht="13.5" customHeight="1">
      <c r="A180" s="137"/>
      <c r="B180" s="144" t="s">
        <v>373</v>
      </c>
      <c r="C180" s="48" t="s">
        <v>36</v>
      </c>
      <c r="D180" s="44">
        <v>30</v>
      </c>
      <c r="E180" s="44" t="s">
        <v>108</v>
      </c>
      <c r="F180" s="142"/>
      <c r="G180" s="142"/>
      <c r="H180" s="143">
        <f aca="true" t="shared" si="6" ref="H180:H187">SUM(F180,G180)*D180</f>
        <v>0</v>
      </c>
      <c r="I180" s="119"/>
    </row>
    <row r="181" spans="1:9" s="3" customFormat="1" ht="28.5" customHeight="1">
      <c r="A181" s="137"/>
      <c r="B181" s="144" t="s">
        <v>374</v>
      </c>
      <c r="C181" s="48" t="s">
        <v>462</v>
      </c>
      <c r="D181" s="139">
        <v>24</v>
      </c>
      <c r="E181" s="139" t="s">
        <v>108</v>
      </c>
      <c r="F181" s="24"/>
      <c r="G181" s="24"/>
      <c r="H181" s="143">
        <f t="shared" si="6"/>
        <v>0</v>
      </c>
      <c r="I181" s="119"/>
    </row>
    <row r="182" spans="1:9" s="3" customFormat="1" ht="27" customHeight="1">
      <c r="A182" s="137"/>
      <c r="B182" s="144" t="s">
        <v>379</v>
      </c>
      <c r="C182" s="48" t="s">
        <v>266</v>
      </c>
      <c r="D182" s="139">
        <v>45</v>
      </c>
      <c r="E182" s="139" t="s">
        <v>108</v>
      </c>
      <c r="F182" s="24"/>
      <c r="G182" s="24"/>
      <c r="H182" s="148">
        <f t="shared" si="6"/>
        <v>0</v>
      </c>
      <c r="I182" s="119"/>
    </row>
    <row r="183" spans="1:9" s="3" customFormat="1" ht="13.5" customHeight="1">
      <c r="A183" s="137"/>
      <c r="B183" s="144" t="s">
        <v>157</v>
      </c>
      <c r="C183" s="48" t="s">
        <v>35</v>
      </c>
      <c r="D183" s="44">
        <v>10</v>
      </c>
      <c r="E183" s="44" t="s">
        <v>105</v>
      </c>
      <c r="F183" s="142"/>
      <c r="G183" s="142"/>
      <c r="H183" s="143">
        <f t="shared" si="6"/>
        <v>0</v>
      </c>
      <c r="I183" s="119"/>
    </row>
    <row r="184" spans="1:9" s="204" customFormat="1" ht="28.5" customHeight="1">
      <c r="A184" s="137"/>
      <c r="B184" s="144" t="s">
        <v>158</v>
      </c>
      <c r="C184" s="48" t="s">
        <v>297</v>
      </c>
      <c r="D184" s="139">
        <v>6</v>
      </c>
      <c r="E184" s="139" t="s">
        <v>105</v>
      </c>
      <c r="F184" s="142"/>
      <c r="G184" s="142"/>
      <c r="H184" s="143">
        <f t="shared" si="6"/>
        <v>0</v>
      </c>
      <c r="I184" s="119"/>
    </row>
    <row r="185" spans="1:9" s="3" customFormat="1" ht="31.5" customHeight="1">
      <c r="A185" s="137"/>
      <c r="B185" s="144" t="s">
        <v>13</v>
      </c>
      <c r="C185" s="48" t="s">
        <v>295</v>
      </c>
      <c r="D185" s="139">
        <v>10</v>
      </c>
      <c r="E185" s="139" t="s">
        <v>105</v>
      </c>
      <c r="F185" s="142"/>
      <c r="G185" s="142"/>
      <c r="H185" s="143">
        <f t="shared" si="6"/>
        <v>0</v>
      </c>
      <c r="I185" s="205"/>
    </row>
    <row r="186" spans="1:9" s="215" customFormat="1" ht="13.5" customHeight="1">
      <c r="A186" s="137"/>
      <c r="B186" s="144" t="s">
        <v>14</v>
      </c>
      <c r="C186" s="48" t="s">
        <v>463</v>
      </c>
      <c r="D186" s="44">
        <v>1</v>
      </c>
      <c r="E186" s="44" t="s">
        <v>105</v>
      </c>
      <c r="F186" s="265"/>
      <c r="G186" s="265"/>
      <c r="H186" s="52">
        <f t="shared" si="6"/>
        <v>0</v>
      </c>
      <c r="I186" s="119"/>
    </row>
    <row r="187" spans="1:9" s="215" customFormat="1" ht="13.5" customHeight="1">
      <c r="A187" s="137"/>
      <c r="B187" s="144" t="s">
        <v>31</v>
      </c>
      <c r="C187" s="48" t="s">
        <v>464</v>
      </c>
      <c r="D187" s="44">
        <v>1</v>
      </c>
      <c r="E187" s="44" t="s">
        <v>105</v>
      </c>
      <c r="F187" s="51"/>
      <c r="G187" s="149"/>
      <c r="H187" s="52">
        <f t="shared" si="6"/>
        <v>0</v>
      </c>
      <c r="I187" s="216"/>
    </row>
    <row r="188" spans="1:9" s="215" customFormat="1" ht="13.5" customHeight="1">
      <c r="A188" s="177"/>
      <c r="B188" s="178"/>
      <c r="C188" s="179" t="s">
        <v>165</v>
      </c>
      <c r="D188" s="180"/>
      <c r="E188" s="180"/>
      <c r="F188" s="181">
        <f>SUMPRODUCT(D149:D187,F149:F187)</f>
        <v>0</v>
      </c>
      <c r="G188" s="181">
        <f>SUMPRODUCT(D147:D187,G147:G187)</f>
        <v>0</v>
      </c>
      <c r="H188" s="182">
        <f>SUM(H149:H187)</f>
        <v>0</v>
      </c>
      <c r="I188" s="216"/>
    </row>
    <row r="189" spans="1:9" s="215" customFormat="1" ht="13.5" customHeight="1">
      <c r="A189" s="183"/>
      <c r="B189" s="184" t="s">
        <v>94</v>
      </c>
      <c r="C189" s="185" t="s">
        <v>167</v>
      </c>
      <c r="D189" s="186"/>
      <c r="E189" s="186"/>
      <c r="F189" s="187"/>
      <c r="G189" s="187"/>
      <c r="H189" s="188"/>
      <c r="I189" s="216"/>
    </row>
    <row r="190" spans="1:9" s="215" customFormat="1" ht="13.5" customHeight="1">
      <c r="A190" s="137"/>
      <c r="B190" s="132">
        <v>1</v>
      </c>
      <c r="C190" s="150" t="s">
        <v>78</v>
      </c>
      <c r="D190" s="44"/>
      <c r="E190" s="44"/>
      <c r="F190" s="60"/>
      <c r="G190" s="60"/>
      <c r="H190" s="52"/>
      <c r="I190" s="216"/>
    </row>
    <row r="191" spans="1:9" s="204" customFormat="1" ht="13.5" customHeight="1">
      <c r="A191" s="137"/>
      <c r="B191" s="53" t="s">
        <v>96</v>
      </c>
      <c r="C191" s="48" t="s">
        <v>465</v>
      </c>
      <c r="D191" s="44">
        <v>900</v>
      </c>
      <c r="E191" s="44" t="s">
        <v>108</v>
      </c>
      <c r="F191" s="33"/>
      <c r="G191" s="33"/>
      <c r="H191" s="52">
        <f aca="true" t="shared" si="7" ref="H191:H201">SUM(F191,G191)*D191</f>
        <v>0</v>
      </c>
      <c r="I191" s="216"/>
    </row>
    <row r="192" spans="1:9" s="215" customFormat="1" ht="13.5" customHeight="1">
      <c r="A192" s="137"/>
      <c r="B192" s="53" t="s">
        <v>110</v>
      </c>
      <c r="C192" s="48" t="s">
        <v>466</v>
      </c>
      <c r="D192" s="217">
        <v>1</v>
      </c>
      <c r="E192" s="218" t="s">
        <v>105</v>
      </c>
      <c r="F192" s="142"/>
      <c r="G192" s="266"/>
      <c r="H192" s="148">
        <f t="shared" si="7"/>
        <v>0</v>
      </c>
      <c r="I192" s="205"/>
    </row>
    <row r="193" spans="1:9" s="215" customFormat="1" ht="13.5" customHeight="1">
      <c r="A193" s="137"/>
      <c r="B193" s="53" t="s">
        <v>151</v>
      </c>
      <c r="C193" s="48" t="s">
        <v>269</v>
      </c>
      <c r="D193" s="44">
        <v>13</v>
      </c>
      <c r="E193" s="44" t="s">
        <v>105</v>
      </c>
      <c r="F193" s="206" t="s">
        <v>115</v>
      </c>
      <c r="G193" s="142"/>
      <c r="H193" s="52">
        <f t="shared" si="7"/>
        <v>0</v>
      </c>
      <c r="I193" s="216"/>
    </row>
    <row r="194" spans="1:9" s="3" customFormat="1" ht="13.5" customHeight="1">
      <c r="A194" s="137"/>
      <c r="B194" s="53" t="s">
        <v>152</v>
      </c>
      <c r="C194" s="48" t="s">
        <v>77</v>
      </c>
      <c r="D194" s="44">
        <v>2</v>
      </c>
      <c r="E194" s="44" t="s">
        <v>105</v>
      </c>
      <c r="F194" s="142"/>
      <c r="G194" s="142"/>
      <c r="H194" s="52">
        <f t="shared" si="7"/>
        <v>0</v>
      </c>
      <c r="I194" s="216"/>
    </row>
    <row r="195" spans="1:9" s="3" customFormat="1" ht="13.5" customHeight="1">
      <c r="A195" s="137"/>
      <c r="B195" s="53" t="s">
        <v>164</v>
      </c>
      <c r="C195" s="48" t="s">
        <v>270</v>
      </c>
      <c r="D195" s="44">
        <v>5</v>
      </c>
      <c r="E195" s="44" t="s">
        <v>105</v>
      </c>
      <c r="F195" s="206" t="s">
        <v>115</v>
      </c>
      <c r="G195" s="142"/>
      <c r="H195" s="52">
        <f t="shared" si="7"/>
        <v>0</v>
      </c>
      <c r="I195" s="119"/>
    </row>
    <row r="196" spans="1:9" s="3" customFormat="1" ht="13.5" customHeight="1">
      <c r="A196" s="137"/>
      <c r="B196" s="53" t="s">
        <v>111</v>
      </c>
      <c r="C196" s="48" t="s">
        <v>76</v>
      </c>
      <c r="D196" s="44">
        <v>6</v>
      </c>
      <c r="E196" s="44" t="s">
        <v>105</v>
      </c>
      <c r="F196" s="33"/>
      <c r="G196" s="33"/>
      <c r="H196" s="52">
        <f t="shared" si="7"/>
        <v>0</v>
      </c>
      <c r="I196" s="119"/>
    </row>
    <row r="197" spans="1:9" s="3" customFormat="1" ht="13.5" customHeight="1">
      <c r="A197" s="137"/>
      <c r="B197" s="53" t="s">
        <v>112</v>
      </c>
      <c r="C197" s="48" t="s">
        <v>291</v>
      </c>
      <c r="D197" s="44">
        <v>21</v>
      </c>
      <c r="E197" s="44" t="s">
        <v>108</v>
      </c>
      <c r="F197" s="33"/>
      <c r="G197" s="33"/>
      <c r="H197" s="52">
        <f t="shared" si="7"/>
        <v>0</v>
      </c>
      <c r="I197" s="119"/>
    </row>
    <row r="198" spans="1:9" ht="13.5" customHeight="1">
      <c r="A198" s="137"/>
      <c r="B198" s="53" t="s">
        <v>181</v>
      </c>
      <c r="C198" s="48" t="s">
        <v>34</v>
      </c>
      <c r="D198" s="44">
        <v>10</v>
      </c>
      <c r="E198" s="44" t="s">
        <v>105</v>
      </c>
      <c r="F198" s="33"/>
      <c r="G198" s="33"/>
      <c r="H198" s="52">
        <f t="shared" si="7"/>
        <v>0</v>
      </c>
      <c r="I198" s="119"/>
    </row>
    <row r="199" spans="1:9" s="219" customFormat="1" ht="13.5" customHeight="1">
      <c r="A199" s="137"/>
      <c r="B199" s="53" t="s">
        <v>183</v>
      </c>
      <c r="C199" s="48" t="s">
        <v>75</v>
      </c>
      <c r="D199" s="44">
        <v>6</v>
      </c>
      <c r="E199" s="44" t="s">
        <v>105</v>
      </c>
      <c r="F199" s="142"/>
      <c r="G199" s="142"/>
      <c r="H199" s="143">
        <f t="shared" si="7"/>
        <v>0</v>
      </c>
      <c r="I199" s="125"/>
    </row>
    <row r="200" spans="1:9" ht="75.75" customHeight="1">
      <c r="A200" s="207"/>
      <c r="B200" s="53" t="s">
        <v>186</v>
      </c>
      <c r="C200" s="48" t="s">
        <v>235</v>
      </c>
      <c r="D200" s="139">
        <v>16</v>
      </c>
      <c r="E200" s="218" t="s">
        <v>105</v>
      </c>
      <c r="F200" s="142"/>
      <c r="G200" s="142"/>
      <c r="H200" s="148">
        <f t="shared" si="7"/>
        <v>0</v>
      </c>
      <c r="I200" s="220"/>
    </row>
    <row r="201" spans="1:8" ht="72" customHeight="1">
      <c r="A201" s="207"/>
      <c r="B201" s="53" t="s">
        <v>15</v>
      </c>
      <c r="C201" s="48" t="s">
        <v>467</v>
      </c>
      <c r="D201" s="139">
        <v>2</v>
      </c>
      <c r="E201" s="218" t="s">
        <v>105</v>
      </c>
      <c r="F201" s="142"/>
      <c r="G201" s="142"/>
      <c r="H201" s="148">
        <f t="shared" si="7"/>
        <v>0</v>
      </c>
    </row>
    <row r="202" spans="1:8" ht="30" customHeight="1">
      <c r="A202" s="137"/>
      <c r="B202" s="53" t="s">
        <v>60</v>
      </c>
      <c r="C202" s="48" t="s">
        <v>267</v>
      </c>
      <c r="D202" s="44">
        <v>27</v>
      </c>
      <c r="E202" s="44" t="s">
        <v>108</v>
      </c>
      <c r="F202" s="206" t="s">
        <v>115</v>
      </c>
      <c r="G202" s="142"/>
      <c r="H202" s="143">
        <f aca="true" t="shared" si="8" ref="H202:H211">SUM(F202,G202)*D202</f>
        <v>0</v>
      </c>
    </row>
    <row r="203" spans="1:8" ht="27.75" customHeight="1">
      <c r="A203" s="137"/>
      <c r="B203" s="53" t="s">
        <v>57</v>
      </c>
      <c r="C203" s="48" t="s">
        <v>253</v>
      </c>
      <c r="D203" s="139">
        <v>72</v>
      </c>
      <c r="E203" s="139" t="s">
        <v>108</v>
      </c>
      <c r="F203" s="142"/>
      <c r="G203" s="142"/>
      <c r="H203" s="143">
        <f t="shared" si="8"/>
        <v>0</v>
      </c>
    </row>
    <row r="204" spans="1:8" ht="13.5" customHeight="1">
      <c r="A204" s="137"/>
      <c r="B204" s="53" t="s">
        <v>56</v>
      </c>
      <c r="C204" s="48" t="s">
        <v>262</v>
      </c>
      <c r="D204" s="139">
        <v>12</v>
      </c>
      <c r="E204" s="139" t="s">
        <v>105</v>
      </c>
      <c r="F204" s="33"/>
      <c r="G204" s="33"/>
      <c r="H204" s="52">
        <f t="shared" si="8"/>
        <v>0</v>
      </c>
    </row>
    <row r="205" spans="1:8" ht="13.5" customHeight="1">
      <c r="A205" s="137"/>
      <c r="B205" s="53" t="s">
        <v>55</v>
      </c>
      <c r="C205" s="48" t="s">
        <v>261</v>
      </c>
      <c r="D205" s="44">
        <v>30</v>
      </c>
      <c r="E205" s="44" t="s">
        <v>105</v>
      </c>
      <c r="F205" s="33"/>
      <c r="G205" s="33"/>
      <c r="H205" s="52">
        <f t="shared" si="8"/>
        <v>0</v>
      </c>
    </row>
    <row r="206" spans="1:8" ht="13.5" customHeight="1">
      <c r="A206" s="137"/>
      <c r="B206" s="53" t="s">
        <v>54</v>
      </c>
      <c r="C206" s="48" t="s">
        <v>73</v>
      </c>
      <c r="D206" s="44">
        <v>12</v>
      </c>
      <c r="E206" s="44" t="s">
        <v>105</v>
      </c>
      <c r="F206" s="51"/>
      <c r="G206" s="149"/>
      <c r="H206" s="52">
        <f t="shared" si="8"/>
        <v>0</v>
      </c>
    </row>
    <row r="207" spans="1:8" ht="13.5" customHeight="1">
      <c r="A207" s="137"/>
      <c r="B207" s="53" t="s">
        <v>53</v>
      </c>
      <c r="C207" s="48" t="s">
        <v>72</v>
      </c>
      <c r="D207" s="44">
        <v>8</v>
      </c>
      <c r="E207" s="44" t="s">
        <v>105</v>
      </c>
      <c r="F207" s="142"/>
      <c r="G207" s="142"/>
      <c r="H207" s="143">
        <f t="shared" si="8"/>
        <v>0</v>
      </c>
    </row>
    <row r="208" spans="1:8" ht="28.5" customHeight="1">
      <c r="A208" s="137"/>
      <c r="B208" s="53" t="s">
        <v>52</v>
      </c>
      <c r="C208" s="146" t="s">
        <v>305</v>
      </c>
      <c r="D208" s="29">
        <v>40</v>
      </c>
      <c r="E208" s="29" t="s">
        <v>105</v>
      </c>
      <c r="F208" s="33"/>
      <c r="G208" s="33"/>
      <c r="H208" s="143">
        <f t="shared" si="8"/>
        <v>0</v>
      </c>
    </row>
    <row r="209" spans="1:9" s="18" customFormat="1" ht="30" customHeight="1">
      <c r="A209" s="137"/>
      <c r="B209" s="53" t="s">
        <v>51</v>
      </c>
      <c r="C209" s="146" t="s">
        <v>306</v>
      </c>
      <c r="D209" s="29">
        <v>5</v>
      </c>
      <c r="E209" s="29" t="s">
        <v>105</v>
      </c>
      <c r="F209" s="33"/>
      <c r="G209" s="33"/>
      <c r="H209" s="143">
        <f t="shared" si="8"/>
        <v>0</v>
      </c>
      <c r="I209" s="125"/>
    </row>
    <row r="210" spans="1:9" s="18" customFormat="1" ht="30" customHeight="1">
      <c r="A210" s="137"/>
      <c r="B210" s="53" t="s">
        <v>50</v>
      </c>
      <c r="C210" s="146" t="s">
        <v>71</v>
      </c>
      <c r="D210" s="29">
        <v>15</v>
      </c>
      <c r="E210" s="29" t="s">
        <v>105</v>
      </c>
      <c r="F210" s="33"/>
      <c r="G210" s="33"/>
      <c r="H210" s="52">
        <f t="shared" si="8"/>
        <v>0</v>
      </c>
      <c r="I210" s="127"/>
    </row>
    <row r="211" spans="1:9" s="18" customFormat="1" ht="13.5" customHeight="1">
      <c r="A211" s="137"/>
      <c r="B211" s="53" t="s">
        <v>47</v>
      </c>
      <c r="C211" s="48" t="s">
        <v>70</v>
      </c>
      <c r="D211" s="44">
        <v>15</v>
      </c>
      <c r="E211" s="44" t="s">
        <v>105</v>
      </c>
      <c r="F211" s="51"/>
      <c r="G211" s="221" t="s">
        <v>115</v>
      </c>
      <c r="H211" s="52">
        <f t="shared" si="8"/>
        <v>0</v>
      </c>
      <c r="I211" s="127"/>
    </row>
    <row r="212" spans="1:9" s="18" customFormat="1" ht="13.5" customHeight="1">
      <c r="A212" s="137"/>
      <c r="B212" s="151">
        <v>2</v>
      </c>
      <c r="C212" s="150" t="s">
        <v>69</v>
      </c>
      <c r="D212" s="44"/>
      <c r="E212" s="44"/>
      <c r="F212" s="60"/>
      <c r="G212" s="138"/>
      <c r="H212" s="52"/>
      <c r="I212" s="127"/>
    </row>
    <row r="213" spans="1:9" s="18" customFormat="1" ht="13.5" customHeight="1">
      <c r="A213" s="137"/>
      <c r="B213" s="145" t="s">
        <v>109</v>
      </c>
      <c r="C213" s="146" t="s">
        <v>303</v>
      </c>
      <c r="D213" s="29">
        <v>5</v>
      </c>
      <c r="E213" s="29" t="s">
        <v>105</v>
      </c>
      <c r="F213" s="33"/>
      <c r="G213" s="147"/>
      <c r="H213" s="52">
        <f aca="true" t="shared" si="9" ref="H213:H225">SUM(F213,G213)*D213</f>
        <v>0</v>
      </c>
      <c r="I213" s="127"/>
    </row>
    <row r="214" spans="1:9" s="18" customFormat="1" ht="13.5" customHeight="1">
      <c r="A214" s="137"/>
      <c r="B214" s="145" t="s">
        <v>113</v>
      </c>
      <c r="C214" s="146" t="s">
        <v>304</v>
      </c>
      <c r="D214" s="29">
        <v>18</v>
      </c>
      <c r="E214" s="29" t="s">
        <v>105</v>
      </c>
      <c r="F214" s="33"/>
      <c r="G214" s="147"/>
      <c r="H214" s="52">
        <f t="shared" si="9"/>
        <v>0</v>
      </c>
      <c r="I214" s="127"/>
    </row>
    <row r="215" spans="1:9" s="18" customFormat="1" ht="13.5" customHeight="1">
      <c r="A215" s="137"/>
      <c r="B215" s="145" t="s">
        <v>116</v>
      </c>
      <c r="C215" s="146" t="s">
        <v>68</v>
      </c>
      <c r="D215" s="29">
        <v>1</v>
      </c>
      <c r="E215" s="29" t="s">
        <v>105</v>
      </c>
      <c r="F215" s="33"/>
      <c r="G215" s="147"/>
      <c r="H215" s="52">
        <f t="shared" si="9"/>
        <v>0</v>
      </c>
      <c r="I215" s="127"/>
    </row>
    <row r="216" spans="1:9" s="18" customFormat="1" ht="13.5" customHeight="1">
      <c r="A216" s="137"/>
      <c r="B216" s="145" t="s">
        <v>150</v>
      </c>
      <c r="C216" s="222" t="s">
        <v>282</v>
      </c>
      <c r="D216" s="44">
        <v>305</v>
      </c>
      <c r="E216" s="44" t="s">
        <v>108</v>
      </c>
      <c r="F216" s="33"/>
      <c r="G216" s="33"/>
      <c r="H216" s="52">
        <f t="shared" si="9"/>
        <v>0</v>
      </c>
      <c r="I216" s="127"/>
    </row>
    <row r="217" spans="1:9" s="18" customFormat="1" ht="13.5" customHeight="1">
      <c r="A217" s="137"/>
      <c r="B217" s="145" t="s">
        <v>157</v>
      </c>
      <c r="C217" s="48" t="s">
        <v>268</v>
      </c>
      <c r="D217" s="44">
        <v>20</v>
      </c>
      <c r="E217" s="44" t="s">
        <v>108</v>
      </c>
      <c r="F217" s="51"/>
      <c r="G217" s="149"/>
      <c r="H217" s="52">
        <f t="shared" si="9"/>
        <v>0</v>
      </c>
      <c r="I217" s="127"/>
    </row>
    <row r="218" spans="1:9" s="18" customFormat="1" ht="13.5" customHeight="1">
      <c r="A218" s="223" t="s">
        <v>236</v>
      </c>
      <c r="B218" s="145" t="s">
        <v>158</v>
      </c>
      <c r="C218" s="222" t="s">
        <v>254</v>
      </c>
      <c r="D218" s="217">
        <v>1</v>
      </c>
      <c r="E218" s="224" t="s">
        <v>105</v>
      </c>
      <c r="F218" s="206" t="s">
        <v>115</v>
      </c>
      <c r="G218" s="142"/>
      <c r="H218" s="32">
        <f t="shared" si="9"/>
        <v>0</v>
      </c>
      <c r="I218" s="127"/>
    </row>
    <row r="219" spans="1:9" s="18" customFormat="1" ht="43.5" customHeight="1">
      <c r="A219" s="225"/>
      <c r="B219" s="145" t="s">
        <v>13</v>
      </c>
      <c r="C219" s="222" t="s">
        <v>237</v>
      </c>
      <c r="D219" s="217">
        <v>1</v>
      </c>
      <c r="E219" s="224" t="s">
        <v>105</v>
      </c>
      <c r="F219" s="24"/>
      <c r="G219" s="142"/>
      <c r="H219" s="32">
        <f t="shared" si="9"/>
        <v>0</v>
      </c>
      <c r="I219" s="127"/>
    </row>
    <row r="220" spans="1:9" s="18" customFormat="1" ht="57.75" customHeight="1">
      <c r="A220" s="225"/>
      <c r="B220" s="145" t="s">
        <v>14</v>
      </c>
      <c r="C220" s="222" t="s">
        <v>238</v>
      </c>
      <c r="D220" s="217">
        <v>1</v>
      </c>
      <c r="E220" s="224" t="s">
        <v>105</v>
      </c>
      <c r="F220" s="24"/>
      <c r="G220" s="142"/>
      <c r="H220" s="32">
        <f t="shared" si="9"/>
        <v>0</v>
      </c>
      <c r="I220" s="127"/>
    </row>
    <row r="221" spans="1:9" s="204" customFormat="1" ht="13.5" customHeight="1">
      <c r="A221" s="226"/>
      <c r="B221" s="145" t="s">
        <v>31</v>
      </c>
      <c r="C221" s="222" t="s">
        <v>239</v>
      </c>
      <c r="D221" s="217">
        <v>12</v>
      </c>
      <c r="E221" s="218" t="s">
        <v>105</v>
      </c>
      <c r="F221" s="33"/>
      <c r="G221" s="33"/>
      <c r="H221" s="148">
        <f t="shared" si="9"/>
        <v>0</v>
      </c>
      <c r="I221" s="127"/>
    </row>
    <row r="222" spans="1:9" s="18" customFormat="1" ht="13.5" customHeight="1">
      <c r="A222" s="137"/>
      <c r="B222" s="145" t="s">
        <v>41</v>
      </c>
      <c r="C222" s="222" t="s">
        <v>66</v>
      </c>
      <c r="D222" s="44">
        <v>2</v>
      </c>
      <c r="E222" s="44" t="s">
        <v>105</v>
      </c>
      <c r="F222" s="46" t="s">
        <v>115</v>
      </c>
      <c r="G222" s="149"/>
      <c r="H222" s="52">
        <f t="shared" si="9"/>
        <v>0</v>
      </c>
      <c r="I222" s="205"/>
    </row>
    <row r="223" spans="1:9" s="18" customFormat="1" ht="13.5" customHeight="1">
      <c r="A223" s="137"/>
      <c r="B223" s="145" t="s">
        <v>40</v>
      </c>
      <c r="C223" s="222" t="s">
        <v>65</v>
      </c>
      <c r="D223" s="44">
        <v>8</v>
      </c>
      <c r="E223" s="44" t="s">
        <v>105</v>
      </c>
      <c r="F223" s="51"/>
      <c r="G223" s="221" t="s">
        <v>115</v>
      </c>
      <c r="H223" s="52">
        <f t="shared" si="9"/>
        <v>0</v>
      </c>
      <c r="I223" s="127"/>
    </row>
    <row r="224" spans="1:9" s="16" customFormat="1" ht="13.5" customHeight="1">
      <c r="A224" s="137"/>
      <c r="B224" s="145" t="s">
        <v>39</v>
      </c>
      <c r="C224" s="222" t="s">
        <v>241</v>
      </c>
      <c r="D224" s="44">
        <v>25</v>
      </c>
      <c r="E224" s="44" t="s">
        <v>105</v>
      </c>
      <c r="F224" s="51"/>
      <c r="G224" s="221" t="s">
        <v>115</v>
      </c>
      <c r="H224" s="52">
        <f t="shared" si="9"/>
        <v>0</v>
      </c>
      <c r="I224" s="127"/>
    </row>
    <row r="225" spans="1:9" s="17" customFormat="1" ht="13.5" customHeight="1">
      <c r="A225" s="137"/>
      <c r="B225" s="145" t="s">
        <v>38</v>
      </c>
      <c r="C225" s="222" t="s">
        <v>240</v>
      </c>
      <c r="D225" s="44">
        <v>4</v>
      </c>
      <c r="E225" s="44" t="s">
        <v>105</v>
      </c>
      <c r="F225" s="51"/>
      <c r="G225" s="149"/>
      <c r="H225" s="52">
        <f t="shared" si="9"/>
        <v>0</v>
      </c>
      <c r="I225" s="128"/>
    </row>
    <row r="226" spans="1:9" s="17" customFormat="1" ht="13.5" customHeight="1">
      <c r="A226" s="226"/>
      <c r="B226" s="227">
        <v>3</v>
      </c>
      <c r="C226" s="152" t="s">
        <v>284</v>
      </c>
      <c r="D226" s="153"/>
      <c r="E226" s="29"/>
      <c r="F226" s="154"/>
      <c r="G226" s="154"/>
      <c r="H226" s="176"/>
      <c r="I226" s="129"/>
    </row>
    <row r="227" spans="1:9" s="17" customFormat="1" ht="13.5" customHeight="1">
      <c r="A227" s="226"/>
      <c r="B227" s="228" t="s">
        <v>120</v>
      </c>
      <c r="C227" s="222" t="s">
        <v>273</v>
      </c>
      <c r="D227" s="29">
        <v>1</v>
      </c>
      <c r="E227" s="229" t="s">
        <v>105</v>
      </c>
      <c r="F227" s="31" t="s">
        <v>115</v>
      </c>
      <c r="G227" s="33"/>
      <c r="H227" s="230">
        <f>SUM(F227,G227)*D227</f>
        <v>0</v>
      </c>
      <c r="I227" s="129"/>
    </row>
    <row r="228" spans="1:9" ht="13.5" customHeight="1">
      <c r="A228" s="226"/>
      <c r="B228" s="228" t="s">
        <v>144</v>
      </c>
      <c r="C228" s="222" t="s">
        <v>274</v>
      </c>
      <c r="D228" s="29">
        <v>1</v>
      </c>
      <c r="E228" s="229" t="s">
        <v>105</v>
      </c>
      <c r="F228" s="31" t="s">
        <v>115</v>
      </c>
      <c r="G228" s="33"/>
      <c r="H228" s="230">
        <f>SUM(F228,G228)*D228</f>
        <v>0</v>
      </c>
      <c r="I228" s="129"/>
    </row>
    <row r="229" spans="1:8" ht="13.5" customHeight="1">
      <c r="A229" s="226"/>
      <c r="B229" s="228" t="s">
        <v>145</v>
      </c>
      <c r="C229" s="222" t="s">
        <v>290</v>
      </c>
      <c r="D229" s="29">
        <v>3</v>
      </c>
      <c r="E229" s="229" t="s">
        <v>108</v>
      </c>
      <c r="F229" s="33"/>
      <c r="G229" s="33"/>
      <c r="H229" s="230">
        <f>SUM(F229:G229)*D229</f>
        <v>0</v>
      </c>
    </row>
    <row r="230" spans="1:8" ht="13.5" customHeight="1">
      <c r="A230" s="226"/>
      <c r="B230" s="228" t="s">
        <v>154</v>
      </c>
      <c r="C230" s="222" t="s">
        <v>74</v>
      </c>
      <c r="D230" s="29">
        <v>1</v>
      </c>
      <c r="E230" s="229" t="s">
        <v>105</v>
      </c>
      <c r="F230" s="33"/>
      <c r="G230" s="33"/>
      <c r="H230" s="230">
        <f>SUM(F230:G230)*D230</f>
        <v>0</v>
      </c>
    </row>
    <row r="231" spans="1:8" ht="13.5" customHeight="1">
      <c r="A231" s="226"/>
      <c r="B231" s="228" t="s">
        <v>176</v>
      </c>
      <c r="C231" s="222" t="s">
        <v>275</v>
      </c>
      <c r="D231" s="29">
        <v>1</v>
      </c>
      <c r="E231" s="229" t="s">
        <v>105</v>
      </c>
      <c r="F231" s="33"/>
      <c r="G231" s="33"/>
      <c r="H231" s="230">
        <f>SUM(F231:G231)*D231</f>
        <v>0</v>
      </c>
    </row>
    <row r="232" spans="1:8" ht="31.5" customHeight="1">
      <c r="A232" s="226"/>
      <c r="B232" s="228" t="s">
        <v>179</v>
      </c>
      <c r="C232" s="222" t="s">
        <v>276</v>
      </c>
      <c r="D232" s="29">
        <v>4</v>
      </c>
      <c r="E232" s="229" t="s">
        <v>105</v>
      </c>
      <c r="F232" s="33"/>
      <c r="G232" s="33"/>
      <c r="H232" s="230">
        <f>SUM(F232:G232)*D232</f>
        <v>0</v>
      </c>
    </row>
    <row r="233" spans="1:8" ht="13.5" customHeight="1">
      <c r="A233" s="226"/>
      <c r="B233" s="228" t="s">
        <v>8</v>
      </c>
      <c r="C233" s="222" t="s">
        <v>277</v>
      </c>
      <c r="D233" s="29">
        <v>75</v>
      </c>
      <c r="E233" s="229" t="s">
        <v>108</v>
      </c>
      <c r="F233" s="33"/>
      <c r="G233" s="33"/>
      <c r="H233" s="230">
        <f>SUM(F233,G233)*D233</f>
        <v>0</v>
      </c>
    </row>
    <row r="234" spans="1:8" ht="13.5" customHeight="1">
      <c r="A234" s="226"/>
      <c r="B234" s="228" t="s">
        <v>9</v>
      </c>
      <c r="C234" s="222" t="s">
        <v>278</v>
      </c>
      <c r="D234" s="29">
        <v>12</v>
      </c>
      <c r="E234" s="229" t="s">
        <v>108</v>
      </c>
      <c r="F234" s="33"/>
      <c r="G234" s="33"/>
      <c r="H234" s="230">
        <f>SUM(F234,G234)*D234</f>
        <v>0</v>
      </c>
    </row>
    <row r="235" spans="1:8" ht="13.5" customHeight="1">
      <c r="A235" s="226"/>
      <c r="B235" s="228" t="s">
        <v>10</v>
      </c>
      <c r="C235" s="222" t="s">
        <v>34</v>
      </c>
      <c r="D235" s="29">
        <v>4</v>
      </c>
      <c r="E235" s="229" t="s">
        <v>105</v>
      </c>
      <c r="F235" s="33"/>
      <c r="G235" s="33"/>
      <c r="H235" s="230">
        <f>SUM(F235,G235)*D235</f>
        <v>0</v>
      </c>
    </row>
    <row r="236" spans="1:9" s="17" customFormat="1" ht="30" customHeight="1">
      <c r="A236" s="226"/>
      <c r="B236" s="228" t="s">
        <v>11</v>
      </c>
      <c r="C236" s="222" t="s">
        <v>279</v>
      </c>
      <c r="D236" s="29">
        <v>1</v>
      </c>
      <c r="E236" s="229" t="s">
        <v>105</v>
      </c>
      <c r="F236" s="33"/>
      <c r="G236" s="33"/>
      <c r="H236" s="230">
        <f>SUM(F236,G236)*D236</f>
        <v>0</v>
      </c>
      <c r="I236" s="125"/>
    </row>
    <row r="237" spans="1:9" s="17" customFormat="1" ht="13.5" customHeight="1">
      <c r="A237" s="226"/>
      <c r="B237" s="231" t="s">
        <v>12</v>
      </c>
      <c r="C237" s="152" t="s">
        <v>69</v>
      </c>
      <c r="D237" s="29"/>
      <c r="E237" s="229"/>
      <c r="F237" s="31"/>
      <c r="G237" s="31"/>
      <c r="H237" s="230"/>
      <c r="I237" s="129"/>
    </row>
    <row r="238" spans="1:9" s="18" customFormat="1" ht="13.5" customHeight="1">
      <c r="A238" s="226"/>
      <c r="B238" s="228" t="s">
        <v>285</v>
      </c>
      <c r="C238" s="222" t="s">
        <v>280</v>
      </c>
      <c r="D238" s="29">
        <v>12</v>
      </c>
      <c r="E238" s="229" t="s">
        <v>108</v>
      </c>
      <c r="F238" s="33"/>
      <c r="G238" s="33"/>
      <c r="H238" s="230">
        <f>SUM(F238,G238)*D238</f>
        <v>0</v>
      </c>
      <c r="I238" s="129"/>
    </row>
    <row r="239" spans="1:9" s="18" customFormat="1" ht="13.5" customHeight="1">
      <c r="A239" s="226"/>
      <c r="B239" s="228" t="s">
        <v>286</v>
      </c>
      <c r="C239" s="222" t="s">
        <v>34</v>
      </c>
      <c r="D239" s="29">
        <v>4</v>
      </c>
      <c r="E239" s="229" t="s">
        <v>105</v>
      </c>
      <c r="F239" s="33"/>
      <c r="G239" s="33"/>
      <c r="H239" s="230">
        <f>SUM(F239,G239)*D239</f>
        <v>0</v>
      </c>
      <c r="I239" s="127"/>
    </row>
    <row r="240" spans="1:9" s="17" customFormat="1" ht="13.5" customHeight="1">
      <c r="A240" s="226"/>
      <c r="B240" s="228" t="s">
        <v>287</v>
      </c>
      <c r="C240" s="222" t="s">
        <v>281</v>
      </c>
      <c r="D240" s="29">
        <v>2</v>
      </c>
      <c r="E240" s="229" t="s">
        <v>105</v>
      </c>
      <c r="F240" s="33"/>
      <c r="G240" s="33"/>
      <c r="H240" s="230">
        <f>SUM(F240,G240)*D240</f>
        <v>0</v>
      </c>
      <c r="I240" s="127"/>
    </row>
    <row r="241" spans="1:9" s="17" customFormat="1" ht="13.5" customHeight="1">
      <c r="A241" s="226"/>
      <c r="B241" s="228" t="s">
        <v>288</v>
      </c>
      <c r="C241" s="222" t="s">
        <v>282</v>
      </c>
      <c r="D241" s="29">
        <v>100</v>
      </c>
      <c r="E241" s="229" t="s">
        <v>108</v>
      </c>
      <c r="F241" s="33"/>
      <c r="G241" s="33"/>
      <c r="H241" s="230">
        <f>SUM(F241,G241)*D241</f>
        <v>0</v>
      </c>
      <c r="I241" s="129"/>
    </row>
    <row r="242" spans="1:9" s="17" customFormat="1" ht="13.5" customHeight="1">
      <c r="A242" s="226"/>
      <c r="B242" s="228" t="s">
        <v>289</v>
      </c>
      <c r="C242" s="222" t="s">
        <v>283</v>
      </c>
      <c r="D242" s="29">
        <v>2</v>
      </c>
      <c r="E242" s="229" t="s">
        <v>105</v>
      </c>
      <c r="F242" s="51"/>
      <c r="G242" s="31" t="s">
        <v>115</v>
      </c>
      <c r="H242" s="230">
        <f>SUM(F242,G242)*D242</f>
        <v>0</v>
      </c>
      <c r="I242" s="129"/>
    </row>
    <row r="243" spans="1:9" s="17" customFormat="1" ht="13.5" customHeight="1">
      <c r="A243" s="226"/>
      <c r="B243" s="227">
        <v>4</v>
      </c>
      <c r="C243" s="152" t="s">
        <v>298</v>
      </c>
      <c r="D243" s="153"/>
      <c r="E243" s="29"/>
      <c r="F243" s="154"/>
      <c r="G243" s="154"/>
      <c r="H243" s="176"/>
      <c r="I243" s="129"/>
    </row>
    <row r="244" spans="1:9" s="17" customFormat="1" ht="13.5" customHeight="1">
      <c r="A244" s="207"/>
      <c r="B244" s="232" t="s">
        <v>121</v>
      </c>
      <c r="C244" s="48" t="s">
        <v>299</v>
      </c>
      <c r="D244" s="139">
        <v>1</v>
      </c>
      <c r="E244" s="218" t="s">
        <v>105</v>
      </c>
      <c r="F244" s="142"/>
      <c r="G244" s="142"/>
      <c r="H244" s="148">
        <f aca="true" t="shared" si="10" ref="H244:H252">SUM(F244,G244)*D244</f>
        <v>0</v>
      </c>
      <c r="I244" s="129"/>
    </row>
    <row r="245" spans="1:9" s="17" customFormat="1" ht="13.5" customHeight="1">
      <c r="A245" s="226"/>
      <c r="B245" s="232" t="s">
        <v>263</v>
      </c>
      <c r="C245" s="222" t="s">
        <v>280</v>
      </c>
      <c r="D245" s="29">
        <v>12</v>
      </c>
      <c r="E245" s="229" t="s">
        <v>108</v>
      </c>
      <c r="F245" s="33"/>
      <c r="G245" s="33"/>
      <c r="H245" s="230">
        <f t="shared" si="10"/>
        <v>0</v>
      </c>
      <c r="I245" s="129"/>
    </row>
    <row r="246" spans="1:9" s="17" customFormat="1" ht="13.5" customHeight="1">
      <c r="A246" s="226"/>
      <c r="B246" s="232" t="s">
        <v>264</v>
      </c>
      <c r="C246" s="222" t="s">
        <v>34</v>
      </c>
      <c r="D246" s="29">
        <v>2</v>
      </c>
      <c r="E246" s="44" t="s">
        <v>105</v>
      </c>
      <c r="F246" s="33"/>
      <c r="G246" s="33"/>
      <c r="H246" s="230">
        <f t="shared" si="10"/>
        <v>0</v>
      </c>
      <c r="I246" s="129"/>
    </row>
    <row r="247" spans="1:9" s="17" customFormat="1" ht="13.5" customHeight="1">
      <c r="A247" s="137"/>
      <c r="B247" s="232" t="s">
        <v>308</v>
      </c>
      <c r="C247" s="48" t="s">
        <v>307</v>
      </c>
      <c r="D247" s="44">
        <v>1</v>
      </c>
      <c r="E247" s="44" t="s">
        <v>105</v>
      </c>
      <c r="F247" s="142"/>
      <c r="G247" s="142"/>
      <c r="H247" s="143">
        <f t="shared" si="10"/>
        <v>0</v>
      </c>
      <c r="I247" s="129"/>
    </row>
    <row r="248" spans="1:9" s="18" customFormat="1" ht="31.5" customHeight="1">
      <c r="A248" s="137"/>
      <c r="B248" s="232" t="s">
        <v>309</v>
      </c>
      <c r="C248" s="48" t="s">
        <v>267</v>
      </c>
      <c r="D248" s="139">
        <v>30</v>
      </c>
      <c r="E248" s="139" t="s">
        <v>108</v>
      </c>
      <c r="F248" s="206" t="s">
        <v>115</v>
      </c>
      <c r="G248" s="142"/>
      <c r="H248" s="143">
        <f t="shared" si="10"/>
        <v>0</v>
      </c>
      <c r="I248" s="129"/>
    </row>
    <row r="249" spans="1:9" ht="28.5" customHeight="1">
      <c r="A249" s="137"/>
      <c r="B249" s="232" t="s">
        <v>310</v>
      </c>
      <c r="C249" s="48" t="s">
        <v>302</v>
      </c>
      <c r="D249" s="139">
        <v>2</v>
      </c>
      <c r="E249" s="139" t="s">
        <v>108</v>
      </c>
      <c r="F249" s="206" t="s">
        <v>115</v>
      </c>
      <c r="G249" s="142"/>
      <c r="H249" s="143">
        <f t="shared" si="10"/>
        <v>0</v>
      </c>
      <c r="I249" s="127"/>
    </row>
    <row r="250" spans="1:8" ht="30" customHeight="1">
      <c r="A250" s="137"/>
      <c r="B250" s="232" t="s">
        <v>311</v>
      </c>
      <c r="C250" s="48" t="s">
        <v>301</v>
      </c>
      <c r="D250" s="139">
        <v>2</v>
      </c>
      <c r="E250" s="139" t="s">
        <v>108</v>
      </c>
      <c r="F250" s="206" t="s">
        <v>115</v>
      </c>
      <c r="G250" s="142"/>
      <c r="H250" s="143">
        <f t="shared" si="10"/>
        <v>0</v>
      </c>
    </row>
    <row r="251" spans="1:8" ht="13.5" customHeight="1">
      <c r="A251" s="137"/>
      <c r="B251" s="232" t="s">
        <v>312</v>
      </c>
      <c r="C251" s="48" t="s">
        <v>300</v>
      </c>
      <c r="D251" s="139">
        <v>1</v>
      </c>
      <c r="E251" s="30" t="s">
        <v>105</v>
      </c>
      <c r="F251" s="206" t="s">
        <v>115</v>
      </c>
      <c r="G251" s="142"/>
      <c r="H251" s="143">
        <f t="shared" si="10"/>
        <v>0</v>
      </c>
    </row>
    <row r="252" spans="1:8" ht="46.5" customHeight="1">
      <c r="A252" s="207"/>
      <c r="B252" s="232" t="s">
        <v>313</v>
      </c>
      <c r="C252" s="28" t="s">
        <v>315</v>
      </c>
      <c r="D252" s="217">
        <v>100</v>
      </c>
      <c r="E252" s="218" t="s">
        <v>108</v>
      </c>
      <c r="F252" s="33"/>
      <c r="G252" s="266"/>
      <c r="H252" s="148">
        <f t="shared" si="10"/>
        <v>0</v>
      </c>
    </row>
    <row r="253" spans="1:8" ht="13.5" customHeight="1">
      <c r="A253" s="177"/>
      <c r="B253" s="178"/>
      <c r="C253" s="179" t="s">
        <v>168</v>
      </c>
      <c r="D253" s="180"/>
      <c r="E253" s="180"/>
      <c r="F253" s="181">
        <f>SUMPRODUCT(D190:D252,F190:F252)</f>
        <v>0</v>
      </c>
      <c r="G253" s="181">
        <f>SUMPRODUCT(D190:D252,G190:G252)</f>
        <v>0</v>
      </c>
      <c r="H253" s="182">
        <f>SUM(H190:H252)</f>
        <v>0</v>
      </c>
    </row>
    <row r="254" spans="1:8" ht="13.5" customHeight="1">
      <c r="A254" s="183"/>
      <c r="B254" s="184" t="s">
        <v>166</v>
      </c>
      <c r="C254" s="185" t="s">
        <v>170</v>
      </c>
      <c r="D254" s="186"/>
      <c r="E254" s="186"/>
      <c r="F254" s="187"/>
      <c r="G254" s="187"/>
      <c r="H254" s="188"/>
    </row>
    <row r="255" spans="1:8" ht="13.5" customHeight="1">
      <c r="A255" s="137"/>
      <c r="B255" s="53">
        <v>1</v>
      </c>
      <c r="C255" s="48" t="s">
        <v>92</v>
      </c>
      <c r="D255" s="44"/>
      <c r="E255" s="44"/>
      <c r="F255" s="60"/>
      <c r="G255" s="60"/>
      <c r="H255" s="52"/>
    </row>
    <row r="256" spans="1:8" ht="15" customHeight="1">
      <c r="A256" s="137"/>
      <c r="B256" s="53" t="s">
        <v>96</v>
      </c>
      <c r="C256" s="48" t="s">
        <v>293</v>
      </c>
      <c r="D256" s="139">
        <v>1</v>
      </c>
      <c r="E256" s="139" t="s">
        <v>105</v>
      </c>
      <c r="F256" s="206" t="s">
        <v>115</v>
      </c>
      <c r="G256" s="142"/>
      <c r="H256" s="143">
        <f>SUM(F256,G256)*D256</f>
        <v>0</v>
      </c>
    </row>
    <row r="257" spans="1:8" ht="13.5" customHeight="1">
      <c r="A257" s="137"/>
      <c r="B257" s="53" t="s">
        <v>110</v>
      </c>
      <c r="C257" s="48" t="s">
        <v>67</v>
      </c>
      <c r="D257" s="44">
        <v>305</v>
      </c>
      <c r="E257" s="44" t="s">
        <v>108</v>
      </c>
      <c r="F257" s="33"/>
      <c r="G257" s="33"/>
      <c r="H257" s="52">
        <f>SUM(F257,G257)*D257</f>
        <v>0</v>
      </c>
    </row>
    <row r="258" spans="1:9" s="210" customFormat="1" ht="13.5" customHeight="1">
      <c r="A258" s="137"/>
      <c r="B258" s="53" t="s">
        <v>111</v>
      </c>
      <c r="C258" s="48" t="s">
        <v>80</v>
      </c>
      <c r="D258" s="44">
        <v>2</v>
      </c>
      <c r="E258" s="44" t="s">
        <v>105</v>
      </c>
      <c r="F258" s="51"/>
      <c r="G258" s="149"/>
      <c r="H258" s="52">
        <f>SUM(F258,G258)*D258</f>
        <v>0</v>
      </c>
      <c r="I258" s="125"/>
    </row>
    <row r="259" spans="1:9" s="20" customFormat="1" ht="13.5" customHeight="1">
      <c r="A259" s="137"/>
      <c r="B259" s="53" t="s">
        <v>112</v>
      </c>
      <c r="C259" s="48" t="s">
        <v>314</v>
      </c>
      <c r="D259" s="44">
        <v>1</v>
      </c>
      <c r="E259" s="44" t="s">
        <v>105</v>
      </c>
      <c r="F259" s="51"/>
      <c r="G259" s="221" t="s">
        <v>115</v>
      </c>
      <c r="H259" s="52">
        <f>SUM(F259,G259)*D259</f>
        <v>0</v>
      </c>
      <c r="I259" s="211"/>
    </row>
    <row r="260" spans="1:9" s="20" customFormat="1" ht="13.5" customHeight="1">
      <c r="A260" s="137"/>
      <c r="B260" s="53" t="s">
        <v>181</v>
      </c>
      <c r="C260" s="48" t="s">
        <v>79</v>
      </c>
      <c r="D260" s="44">
        <v>24</v>
      </c>
      <c r="E260" s="44" t="s">
        <v>105</v>
      </c>
      <c r="F260" s="51"/>
      <c r="G260" s="221" t="s">
        <v>115</v>
      </c>
      <c r="H260" s="52">
        <f>SUM(F260,G260)*D260</f>
        <v>0</v>
      </c>
      <c r="I260" s="130"/>
    </row>
    <row r="261" spans="1:9" s="20" customFormat="1" ht="13.5" customHeight="1">
      <c r="A261" s="177"/>
      <c r="B261" s="178"/>
      <c r="C261" s="179" t="s">
        <v>171</v>
      </c>
      <c r="D261" s="180"/>
      <c r="E261" s="180"/>
      <c r="F261" s="181">
        <f>SUMPRODUCT(D255:D260,F255:F260)</f>
        <v>0</v>
      </c>
      <c r="G261" s="181">
        <f>SUMPRODUCT(D255:D260,G255:G260)</f>
        <v>0</v>
      </c>
      <c r="H261" s="182">
        <f>SUM(H255:H260)</f>
        <v>0</v>
      </c>
      <c r="I261" s="130"/>
    </row>
    <row r="262" spans="1:9" s="20" customFormat="1" ht="13.5" customHeight="1">
      <c r="A262" s="233"/>
      <c r="B262" s="234" t="s">
        <v>169</v>
      </c>
      <c r="C262" s="235" t="s">
        <v>242</v>
      </c>
      <c r="D262" s="236"/>
      <c r="E262" s="237"/>
      <c r="F262" s="238"/>
      <c r="G262" s="239"/>
      <c r="H262" s="240"/>
      <c r="I262" s="130"/>
    </row>
    <row r="263" spans="1:9" s="20" customFormat="1" ht="13.5" customHeight="1">
      <c r="A263" s="241"/>
      <c r="B263" s="27">
        <v>1</v>
      </c>
      <c r="C263" s="222" t="s">
        <v>243</v>
      </c>
      <c r="D263" s="29"/>
      <c r="E263" s="30"/>
      <c r="F263" s="31"/>
      <c r="G263" s="31"/>
      <c r="H263" s="32"/>
      <c r="I263" s="130"/>
    </row>
    <row r="264" spans="1:9" s="20" customFormat="1" ht="13.5" customHeight="1">
      <c r="A264" s="241"/>
      <c r="B264" s="53" t="s">
        <v>96</v>
      </c>
      <c r="C264" s="222" t="s">
        <v>244</v>
      </c>
      <c r="D264" s="29">
        <v>42</v>
      </c>
      <c r="E264" s="44" t="s">
        <v>108</v>
      </c>
      <c r="F264" s="142"/>
      <c r="G264" s="142"/>
      <c r="H264" s="143">
        <f>SUM(F264:G264)*D264</f>
        <v>0</v>
      </c>
      <c r="I264" s="130"/>
    </row>
    <row r="265" spans="1:9" s="20" customFormat="1" ht="13.5" customHeight="1">
      <c r="A265" s="241"/>
      <c r="B265" s="53" t="s">
        <v>110</v>
      </c>
      <c r="C265" s="222" t="s">
        <v>245</v>
      </c>
      <c r="D265" s="29">
        <v>18</v>
      </c>
      <c r="E265" s="44" t="s">
        <v>105</v>
      </c>
      <c r="F265" s="142"/>
      <c r="G265" s="142"/>
      <c r="H265" s="143">
        <f>SUM(F265:G265)*D265</f>
        <v>0</v>
      </c>
      <c r="I265" s="130"/>
    </row>
    <row r="266" spans="1:9" s="20" customFormat="1" ht="13.5" customHeight="1">
      <c r="A266" s="137"/>
      <c r="B266" s="53" t="s">
        <v>111</v>
      </c>
      <c r="C266" s="222" t="s">
        <v>88</v>
      </c>
      <c r="D266" s="44">
        <v>60</v>
      </c>
      <c r="E266" s="44" t="s">
        <v>108</v>
      </c>
      <c r="F266" s="142"/>
      <c r="G266" s="142"/>
      <c r="H266" s="143">
        <f aca="true" t="shared" si="11" ref="H266:H273">SUM(F266,G266)*D266</f>
        <v>0</v>
      </c>
      <c r="I266" s="130"/>
    </row>
    <row r="267" spans="1:9" s="20" customFormat="1" ht="13.5" customHeight="1">
      <c r="A267" s="137"/>
      <c r="B267" s="53" t="s">
        <v>112</v>
      </c>
      <c r="C267" s="222" t="s">
        <v>87</v>
      </c>
      <c r="D267" s="44">
        <v>60</v>
      </c>
      <c r="E267" s="44" t="s">
        <v>108</v>
      </c>
      <c r="F267" s="142"/>
      <c r="G267" s="142"/>
      <c r="H267" s="143">
        <f t="shared" si="11"/>
        <v>0</v>
      </c>
      <c r="I267" s="130"/>
    </row>
    <row r="268" spans="1:9" s="20" customFormat="1" ht="13.5" customHeight="1">
      <c r="A268" s="137"/>
      <c r="B268" s="53" t="s">
        <v>181</v>
      </c>
      <c r="C268" s="222" t="s">
        <v>86</v>
      </c>
      <c r="D268" s="44">
        <v>30</v>
      </c>
      <c r="E268" s="44" t="s">
        <v>105</v>
      </c>
      <c r="F268" s="142"/>
      <c r="G268" s="142"/>
      <c r="H268" s="143">
        <f t="shared" si="11"/>
        <v>0</v>
      </c>
      <c r="I268" s="130"/>
    </row>
    <row r="269" spans="1:9" s="20" customFormat="1" ht="13.5" customHeight="1">
      <c r="A269" s="137"/>
      <c r="B269" s="53" t="s">
        <v>183</v>
      </c>
      <c r="C269" s="222" t="s">
        <v>85</v>
      </c>
      <c r="D269" s="44">
        <v>1</v>
      </c>
      <c r="E269" s="44" t="s">
        <v>105</v>
      </c>
      <c r="F269" s="142"/>
      <c r="G269" s="142"/>
      <c r="H269" s="143">
        <f t="shared" si="11"/>
        <v>0</v>
      </c>
      <c r="I269" s="130"/>
    </row>
    <row r="270" spans="1:9" s="20" customFormat="1" ht="13.5" customHeight="1">
      <c r="A270" s="137"/>
      <c r="B270" s="53" t="s">
        <v>186</v>
      </c>
      <c r="C270" s="222" t="s">
        <v>84</v>
      </c>
      <c r="D270" s="44">
        <v>3</v>
      </c>
      <c r="E270" s="44" t="s">
        <v>105</v>
      </c>
      <c r="F270" s="142"/>
      <c r="G270" s="142"/>
      <c r="H270" s="143">
        <f t="shared" si="11"/>
        <v>0</v>
      </c>
      <c r="I270" s="130"/>
    </row>
    <row r="271" spans="1:9" s="20" customFormat="1" ht="13.5" customHeight="1">
      <c r="A271" s="137"/>
      <c r="B271" s="53" t="s">
        <v>15</v>
      </c>
      <c r="C271" s="222" t="s">
        <v>83</v>
      </c>
      <c r="D271" s="44">
        <v>20</v>
      </c>
      <c r="E271" s="44" t="s">
        <v>105</v>
      </c>
      <c r="F271" s="142"/>
      <c r="G271" s="142"/>
      <c r="H271" s="143">
        <f t="shared" si="11"/>
        <v>0</v>
      </c>
      <c r="I271" s="130"/>
    </row>
    <row r="272" spans="1:9" s="20" customFormat="1" ht="13.5" customHeight="1">
      <c r="A272" s="137"/>
      <c r="B272" s="53" t="s">
        <v>60</v>
      </c>
      <c r="C272" s="222" t="s">
        <v>82</v>
      </c>
      <c r="D272" s="44">
        <v>25</v>
      </c>
      <c r="E272" s="44" t="s">
        <v>105</v>
      </c>
      <c r="F272" s="142"/>
      <c r="G272" s="142"/>
      <c r="H272" s="143">
        <f t="shared" si="11"/>
        <v>0</v>
      </c>
      <c r="I272" s="130"/>
    </row>
    <row r="273" spans="1:9" ht="13.5" customHeight="1">
      <c r="A273" s="137"/>
      <c r="B273" s="53" t="s">
        <v>57</v>
      </c>
      <c r="C273" s="222" t="s">
        <v>81</v>
      </c>
      <c r="D273" s="44">
        <v>4</v>
      </c>
      <c r="E273" s="44" t="s">
        <v>105</v>
      </c>
      <c r="F273" s="142"/>
      <c r="G273" s="142"/>
      <c r="H273" s="143">
        <f t="shared" si="11"/>
        <v>0</v>
      </c>
      <c r="I273" s="130"/>
    </row>
    <row r="274" spans="1:8" ht="43.5" customHeight="1">
      <c r="A274" s="241"/>
      <c r="B274" s="53" t="s">
        <v>56</v>
      </c>
      <c r="C274" s="222" t="s">
        <v>246</v>
      </c>
      <c r="D274" s="29">
        <v>6</v>
      </c>
      <c r="E274" s="139" t="s">
        <v>108</v>
      </c>
      <c r="F274" s="142"/>
      <c r="G274" s="142"/>
      <c r="H274" s="143">
        <f>SUM(F274:G274)*D274</f>
        <v>0</v>
      </c>
    </row>
    <row r="275" spans="1:8" ht="45.75" customHeight="1">
      <c r="A275" s="241"/>
      <c r="B275" s="53" t="s">
        <v>55</v>
      </c>
      <c r="C275" s="222" t="s">
        <v>251</v>
      </c>
      <c r="D275" s="139">
        <v>1</v>
      </c>
      <c r="E275" s="139" t="s">
        <v>105</v>
      </c>
      <c r="F275" s="142"/>
      <c r="G275" s="142"/>
      <c r="H275" s="143">
        <f>SUM(F275:G275)*D275</f>
        <v>0</v>
      </c>
    </row>
    <row r="276" spans="1:8" ht="13.5" customHeight="1">
      <c r="A276" s="241"/>
      <c r="B276" s="53" t="s">
        <v>54</v>
      </c>
      <c r="C276" s="222" t="s">
        <v>250</v>
      </c>
      <c r="D276" s="29">
        <v>1</v>
      </c>
      <c r="E276" s="44" t="s">
        <v>105</v>
      </c>
      <c r="F276" s="142"/>
      <c r="G276" s="142"/>
      <c r="H276" s="143">
        <f>SUM(F276:G276)*D276</f>
        <v>0</v>
      </c>
    </row>
    <row r="277" spans="1:8" ht="29.25" customHeight="1">
      <c r="A277" s="241"/>
      <c r="B277" s="53" t="s">
        <v>53</v>
      </c>
      <c r="C277" s="222" t="s">
        <v>252</v>
      </c>
      <c r="D277" s="29">
        <v>16</v>
      </c>
      <c r="E277" s="139" t="s">
        <v>105</v>
      </c>
      <c r="F277" s="142"/>
      <c r="G277" s="142"/>
      <c r="H277" s="143">
        <f>SUM(F277:G277)*D277</f>
        <v>0</v>
      </c>
    </row>
    <row r="278" spans="1:8" ht="13.5" customHeight="1">
      <c r="A278" s="241"/>
      <c r="B278" s="53" t="s">
        <v>52</v>
      </c>
      <c r="C278" s="222" t="s">
        <v>190</v>
      </c>
      <c r="D278" s="139">
        <v>1</v>
      </c>
      <c r="E278" s="44" t="s">
        <v>105</v>
      </c>
      <c r="F278" s="142"/>
      <c r="G278" s="142"/>
      <c r="H278" s="143">
        <f aca="true" t="shared" si="12" ref="H278:H285">SUM(F278:G278)*D278</f>
        <v>0</v>
      </c>
    </row>
    <row r="279" spans="1:8" ht="13.5" customHeight="1">
      <c r="A279" s="241"/>
      <c r="B279" s="53" t="s">
        <v>51</v>
      </c>
      <c r="C279" s="222" t="s">
        <v>191</v>
      </c>
      <c r="D279" s="139">
        <v>3</v>
      </c>
      <c r="E279" s="44" t="s">
        <v>105</v>
      </c>
      <c r="F279" s="142"/>
      <c r="G279" s="142"/>
      <c r="H279" s="143">
        <f t="shared" si="12"/>
        <v>0</v>
      </c>
    </row>
    <row r="280" spans="1:8" ht="13.5" customHeight="1">
      <c r="A280" s="241"/>
      <c r="B280" s="53" t="s">
        <v>50</v>
      </c>
      <c r="C280" s="222" t="s">
        <v>247</v>
      </c>
      <c r="D280" s="139">
        <v>1</v>
      </c>
      <c r="E280" s="44" t="s">
        <v>105</v>
      </c>
      <c r="F280" s="142"/>
      <c r="G280" s="142"/>
      <c r="H280" s="143">
        <f t="shared" si="12"/>
        <v>0</v>
      </c>
    </row>
    <row r="281" spans="1:8" ht="13.5" customHeight="1">
      <c r="A281" s="241"/>
      <c r="B281" s="53" t="s">
        <v>49</v>
      </c>
      <c r="C281" s="222" t="s">
        <v>248</v>
      </c>
      <c r="D281" s="29">
        <v>6</v>
      </c>
      <c r="E281" s="44" t="s">
        <v>108</v>
      </c>
      <c r="F281" s="142"/>
      <c r="G281" s="142"/>
      <c r="H281" s="143">
        <f t="shared" si="12"/>
        <v>0</v>
      </c>
    </row>
    <row r="282" spans="1:8" ht="13.5" customHeight="1">
      <c r="A282" s="241"/>
      <c r="B282" s="53" t="s">
        <v>48</v>
      </c>
      <c r="C282" s="222" t="s">
        <v>192</v>
      </c>
      <c r="D282" s="139">
        <v>600</v>
      </c>
      <c r="E282" s="44" t="s">
        <v>108</v>
      </c>
      <c r="F282" s="142"/>
      <c r="G282" s="142"/>
      <c r="H282" s="143">
        <f t="shared" si="12"/>
        <v>0</v>
      </c>
    </row>
    <row r="283" spans="1:8" ht="13.5" customHeight="1">
      <c r="A283" s="241"/>
      <c r="B283" s="53" t="s">
        <v>47</v>
      </c>
      <c r="C283" s="222" t="s">
        <v>193</v>
      </c>
      <c r="D283" s="139">
        <v>16</v>
      </c>
      <c r="E283" s="44" t="s">
        <v>105</v>
      </c>
      <c r="F283" s="142"/>
      <c r="G283" s="206" t="s">
        <v>115</v>
      </c>
      <c r="H283" s="143">
        <f t="shared" si="12"/>
        <v>0</v>
      </c>
    </row>
    <row r="284" spans="1:8" ht="13.5" customHeight="1">
      <c r="A284" s="241"/>
      <c r="B284" s="53" t="s">
        <v>46</v>
      </c>
      <c r="C284" s="222" t="s">
        <v>194</v>
      </c>
      <c r="D284" s="139">
        <v>16</v>
      </c>
      <c r="E284" s="44" t="s">
        <v>105</v>
      </c>
      <c r="F284" s="142"/>
      <c r="G284" s="142"/>
      <c r="H284" s="143">
        <f t="shared" si="12"/>
        <v>0</v>
      </c>
    </row>
    <row r="285" spans="1:8" ht="13.5" customHeight="1">
      <c r="A285" s="241"/>
      <c r="B285" s="53" t="s">
        <v>45</v>
      </c>
      <c r="C285" s="222" t="s">
        <v>249</v>
      </c>
      <c r="D285" s="139">
        <v>16</v>
      </c>
      <c r="E285" s="44" t="s">
        <v>105</v>
      </c>
      <c r="F285" s="206" t="s">
        <v>115</v>
      </c>
      <c r="G285" s="142"/>
      <c r="H285" s="143">
        <f t="shared" si="12"/>
        <v>0</v>
      </c>
    </row>
    <row r="286" spans="1:8" ht="13.5" customHeight="1">
      <c r="A286" s="177"/>
      <c r="B286" s="178"/>
      <c r="C286" s="179" t="s">
        <v>172</v>
      </c>
      <c r="D286" s="180"/>
      <c r="E286" s="180"/>
      <c r="F286" s="181">
        <f>SUMPRODUCT(D262:D285,F262:F285)</f>
        <v>0</v>
      </c>
      <c r="G286" s="181">
        <f>SUMPRODUCT(D264:D285,G264:G285)</f>
        <v>0</v>
      </c>
      <c r="H286" s="182">
        <f>SUM(H264:H285)</f>
        <v>0</v>
      </c>
    </row>
    <row r="287" spans="1:8" ht="13.5" customHeight="1">
      <c r="A287" s="183"/>
      <c r="B287" s="184" t="s">
        <v>180</v>
      </c>
      <c r="C287" s="185" t="s">
        <v>174</v>
      </c>
      <c r="D287" s="186"/>
      <c r="E287" s="186"/>
      <c r="F287" s="187"/>
      <c r="G287" s="187"/>
      <c r="H287" s="188"/>
    </row>
    <row r="288" spans="1:8" ht="13.5" customHeight="1">
      <c r="A288" s="137"/>
      <c r="B288" s="53">
        <v>1</v>
      </c>
      <c r="C288" s="48" t="s">
        <v>91</v>
      </c>
      <c r="D288" s="44">
        <v>2</v>
      </c>
      <c r="E288" s="29" t="s">
        <v>104</v>
      </c>
      <c r="F288" s="51"/>
      <c r="G288" s="51"/>
      <c r="H288" s="52">
        <f aca="true" t="shared" si="13" ref="H288:H293">SUM(F288,G288)*D288</f>
        <v>0</v>
      </c>
    </row>
    <row r="289" spans="1:8" ht="13.5" customHeight="1">
      <c r="A289" s="137"/>
      <c r="B289" s="53">
        <v>2</v>
      </c>
      <c r="C289" s="48" t="s">
        <v>90</v>
      </c>
      <c r="D289" s="44">
        <v>60</v>
      </c>
      <c r="E289" s="30" t="s">
        <v>105</v>
      </c>
      <c r="F289" s="46" t="s">
        <v>115</v>
      </c>
      <c r="G289" s="51"/>
      <c r="H289" s="52">
        <f t="shared" si="13"/>
        <v>0</v>
      </c>
    </row>
    <row r="290" spans="1:8" ht="29.25" customHeight="1">
      <c r="A290" s="137"/>
      <c r="B290" s="53">
        <v>3</v>
      </c>
      <c r="C290" s="48" t="s">
        <v>272</v>
      </c>
      <c r="D290" s="139">
        <v>1</v>
      </c>
      <c r="E290" s="30" t="s">
        <v>105</v>
      </c>
      <c r="F290" s="206" t="s">
        <v>115</v>
      </c>
      <c r="G290" s="142"/>
      <c r="H290" s="143">
        <f t="shared" si="13"/>
        <v>0</v>
      </c>
    </row>
    <row r="291" spans="1:8" ht="30" customHeight="1">
      <c r="A291" s="137"/>
      <c r="B291" s="53">
        <v>4</v>
      </c>
      <c r="C291" s="48" t="s">
        <v>255</v>
      </c>
      <c r="D291" s="139">
        <v>56</v>
      </c>
      <c r="E291" s="30" t="s">
        <v>105</v>
      </c>
      <c r="F291" s="206" t="s">
        <v>115</v>
      </c>
      <c r="G291" s="142"/>
      <c r="H291" s="143">
        <f t="shared" si="13"/>
        <v>0</v>
      </c>
    </row>
    <row r="292" spans="1:8" ht="13.5" customHeight="1">
      <c r="A292" s="137"/>
      <c r="B292" s="53">
        <v>5</v>
      </c>
      <c r="C292" s="48" t="s">
        <v>271</v>
      </c>
      <c r="D292" s="44">
        <v>1</v>
      </c>
      <c r="E292" s="30" t="s">
        <v>105</v>
      </c>
      <c r="F292" s="206" t="s">
        <v>115</v>
      </c>
      <c r="G292" s="51"/>
      <c r="H292" s="52">
        <f t="shared" si="13"/>
        <v>0</v>
      </c>
    </row>
    <row r="293" spans="1:8" ht="13.5" customHeight="1">
      <c r="A293" s="137"/>
      <c r="B293" s="53">
        <v>6</v>
      </c>
      <c r="C293" s="48" t="s">
        <v>256</v>
      </c>
      <c r="D293" s="44">
        <v>70</v>
      </c>
      <c r="E293" s="29" t="s">
        <v>108</v>
      </c>
      <c r="F293" s="46" t="s">
        <v>115</v>
      </c>
      <c r="G293" s="51"/>
      <c r="H293" s="52">
        <f t="shared" si="13"/>
        <v>0</v>
      </c>
    </row>
    <row r="294" spans="1:8" ht="27.75" customHeight="1">
      <c r="A294" s="131"/>
      <c r="B294" s="53">
        <v>7</v>
      </c>
      <c r="C294" s="48" t="s">
        <v>468</v>
      </c>
      <c r="D294" s="139"/>
      <c r="E294" s="139"/>
      <c r="F294" s="140"/>
      <c r="G294" s="140"/>
      <c r="H294" s="143"/>
    </row>
    <row r="295" spans="1:8" ht="13.5" customHeight="1">
      <c r="A295" s="131"/>
      <c r="B295" s="53" t="s">
        <v>376</v>
      </c>
      <c r="C295" s="48" t="s">
        <v>476</v>
      </c>
      <c r="D295" s="139">
        <v>1</v>
      </c>
      <c r="E295" s="139" t="s">
        <v>105</v>
      </c>
      <c r="F295" s="142"/>
      <c r="G295" s="142"/>
      <c r="H295" s="143">
        <f aca="true" t="shared" si="14" ref="H295:H307">SUM(F295:G295)*D295</f>
        <v>0</v>
      </c>
    </row>
    <row r="296" spans="1:8" ht="13.5" customHeight="1">
      <c r="A296" s="131"/>
      <c r="B296" s="53" t="s">
        <v>377</v>
      </c>
      <c r="C296" s="48" t="s">
        <v>477</v>
      </c>
      <c r="D296" s="139">
        <v>1</v>
      </c>
      <c r="E296" s="139" t="s">
        <v>105</v>
      </c>
      <c r="F296" s="142"/>
      <c r="G296" s="142"/>
      <c r="H296" s="143">
        <f t="shared" si="14"/>
        <v>0</v>
      </c>
    </row>
    <row r="297" spans="1:8" ht="13.5" customHeight="1">
      <c r="A297" s="131"/>
      <c r="B297" s="53" t="s">
        <v>443</v>
      </c>
      <c r="C297" s="48" t="s">
        <v>478</v>
      </c>
      <c r="D297" s="139">
        <v>1</v>
      </c>
      <c r="E297" s="139" t="s">
        <v>105</v>
      </c>
      <c r="F297" s="142"/>
      <c r="G297" s="142"/>
      <c r="H297" s="143">
        <f t="shared" si="14"/>
        <v>0</v>
      </c>
    </row>
    <row r="298" spans="1:8" ht="13.5" customHeight="1">
      <c r="A298" s="131"/>
      <c r="B298" s="53" t="s">
        <v>444</v>
      </c>
      <c r="C298" s="48" t="s">
        <v>479</v>
      </c>
      <c r="D298" s="139">
        <v>1</v>
      </c>
      <c r="E298" s="139" t="s">
        <v>105</v>
      </c>
      <c r="F298" s="142"/>
      <c r="G298" s="142"/>
      <c r="H298" s="143">
        <f t="shared" si="14"/>
        <v>0</v>
      </c>
    </row>
    <row r="299" spans="1:8" ht="13.5" customHeight="1">
      <c r="A299" s="131"/>
      <c r="B299" s="53" t="s">
        <v>445</v>
      </c>
      <c r="C299" s="48" t="s">
        <v>480</v>
      </c>
      <c r="D299" s="139">
        <v>1</v>
      </c>
      <c r="E299" s="139" t="s">
        <v>105</v>
      </c>
      <c r="F299" s="142"/>
      <c r="G299" s="142"/>
      <c r="H299" s="143">
        <f t="shared" si="14"/>
        <v>0</v>
      </c>
    </row>
    <row r="300" spans="1:8" ht="13.5" customHeight="1">
      <c r="A300" s="131"/>
      <c r="B300" s="53" t="s">
        <v>469</v>
      </c>
      <c r="C300" s="48" t="s">
        <v>481</v>
      </c>
      <c r="D300" s="139">
        <v>1</v>
      </c>
      <c r="E300" s="139" t="s">
        <v>105</v>
      </c>
      <c r="F300" s="142"/>
      <c r="G300" s="142"/>
      <c r="H300" s="143">
        <f t="shared" si="14"/>
        <v>0</v>
      </c>
    </row>
    <row r="301" spans="1:8" ht="13.5" customHeight="1">
      <c r="A301" s="131"/>
      <c r="B301" s="53" t="s">
        <v>470</v>
      </c>
      <c r="C301" s="48" t="s">
        <v>482</v>
      </c>
      <c r="D301" s="139">
        <v>1</v>
      </c>
      <c r="E301" s="139" t="s">
        <v>105</v>
      </c>
      <c r="F301" s="142"/>
      <c r="G301" s="142"/>
      <c r="H301" s="143">
        <f t="shared" si="14"/>
        <v>0</v>
      </c>
    </row>
    <row r="302" spans="1:8" ht="13.5" customHeight="1">
      <c r="A302" s="131"/>
      <c r="B302" s="53" t="s">
        <v>471</v>
      </c>
      <c r="C302" s="48" t="s">
        <v>483</v>
      </c>
      <c r="D302" s="139">
        <v>1</v>
      </c>
      <c r="E302" s="139" t="s">
        <v>105</v>
      </c>
      <c r="F302" s="142"/>
      <c r="G302" s="142"/>
      <c r="H302" s="143">
        <f t="shared" si="14"/>
        <v>0</v>
      </c>
    </row>
    <row r="303" spans="1:8" ht="13.5" customHeight="1">
      <c r="A303" s="131"/>
      <c r="B303" s="53" t="s">
        <v>472</v>
      </c>
      <c r="C303" s="48" t="s">
        <v>484</v>
      </c>
      <c r="D303" s="139">
        <v>1</v>
      </c>
      <c r="E303" s="139" t="s">
        <v>105</v>
      </c>
      <c r="F303" s="142"/>
      <c r="G303" s="142"/>
      <c r="H303" s="143">
        <f t="shared" si="14"/>
        <v>0</v>
      </c>
    </row>
    <row r="304" spans="1:8" ht="13.5" customHeight="1">
      <c r="A304" s="131"/>
      <c r="B304" s="53" t="s">
        <v>473</v>
      </c>
      <c r="C304" s="48" t="s">
        <v>485</v>
      </c>
      <c r="D304" s="139">
        <v>1</v>
      </c>
      <c r="E304" s="139" t="s">
        <v>105</v>
      </c>
      <c r="F304" s="142"/>
      <c r="G304" s="142"/>
      <c r="H304" s="143">
        <f t="shared" si="14"/>
        <v>0</v>
      </c>
    </row>
    <row r="305" spans="1:8" ht="13.5" customHeight="1">
      <c r="A305" s="131"/>
      <c r="B305" s="53" t="s">
        <v>474</v>
      </c>
      <c r="C305" s="48" t="s">
        <v>486</v>
      </c>
      <c r="D305" s="139">
        <v>1</v>
      </c>
      <c r="E305" s="139" t="s">
        <v>105</v>
      </c>
      <c r="F305" s="142"/>
      <c r="G305" s="142"/>
      <c r="H305" s="143">
        <f t="shared" si="14"/>
        <v>0</v>
      </c>
    </row>
    <row r="306" spans="1:8" ht="13.5" customHeight="1">
      <c r="A306" s="131"/>
      <c r="B306" s="53" t="s">
        <v>475</v>
      </c>
      <c r="C306" s="48" t="s">
        <v>487</v>
      </c>
      <c r="D306" s="139">
        <v>2</v>
      </c>
      <c r="E306" s="139" t="s">
        <v>105</v>
      </c>
      <c r="F306" s="142"/>
      <c r="G306" s="142"/>
      <c r="H306" s="143">
        <f t="shared" si="14"/>
        <v>0</v>
      </c>
    </row>
    <row r="307" spans="1:8" ht="42.75" customHeight="1">
      <c r="A307" s="131"/>
      <c r="B307" s="53">
        <v>8</v>
      </c>
      <c r="C307" s="48" t="s">
        <v>488</v>
      </c>
      <c r="D307" s="139">
        <v>1</v>
      </c>
      <c r="E307" s="139" t="s">
        <v>105</v>
      </c>
      <c r="F307" s="142"/>
      <c r="G307" s="142"/>
      <c r="H307" s="143">
        <f t="shared" si="14"/>
        <v>0</v>
      </c>
    </row>
    <row r="308" spans="1:8" ht="13.5" customHeight="1">
      <c r="A308" s="155"/>
      <c r="B308" s="178"/>
      <c r="C308" s="189" t="s">
        <v>175</v>
      </c>
      <c r="D308" s="180"/>
      <c r="E308" s="180"/>
      <c r="F308" s="181">
        <f>SUMPRODUCT(D288:D307,F288:F307)</f>
        <v>0</v>
      </c>
      <c r="G308" s="181">
        <f>SUMPRODUCT(D288:D307,G288:G307)</f>
        <v>0</v>
      </c>
      <c r="H308" s="182">
        <f>SUM(H288:H307)</f>
        <v>0</v>
      </c>
    </row>
    <row r="309" spans="1:8" ht="13.5" customHeight="1">
      <c r="A309" s="110"/>
      <c r="B309" s="190"/>
      <c r="C309" s="191" t="s">
        <v>494</v>
      </c>
      <c r="D309" s="192"/>
      <c r="E309" s="192"/>
      <c r="F309" s="202">
        <f>SUM(F188+F253+F261+F286+F308)</f>
        <v>0</v>
      </c>
      <c r="G309" s="202">
        <f>SUM(G188+G253+G261+G286+G308)</f>
        <v>0</v>
      </c>
      <c r="H309" s="193">
        <f>SUM(H188+H253+H261+H286+H308)</f>
        <v>0</v>
      </c>
    </row>
    <row r="310" spans="1:8" ht="13.5" customHeight="1">
      <c r="A310" s="194"/>
      <c r="B310" s="195" t="s">
        <v>173</v>
      </c>
      <c r="C310" s="196" t="s">
        <v>159</v>
      </c>
      <c r="D310" s="197"/>
      <c r="E310" s="198"/>
      <c r="F310" s="198"/>
      <c r="G310" s="198"/>
      <c r="H310" s="199"/>
    </row>
    <row r="311" spans="1:8" ht="13.5" customHeight="1">
      <c r="A311" s="242"/>
      <c r="B311" s="243">
        <v>1</v>
      </c>
      <c r="C311" s="244" t="s">
        <v>317</v>
      </c>
      <c r="D311" s="245"/>
      <c r="E311" s="246"/>
      <c r="F311" s="247"/>
      <c r="G311" s="247"/>
      <c r="H311" s="248"/>
    </row>
    <row r="312" spans="1:8" ht="30" customHeight="1">
      <c r="A312" s="249"/>
      <c r="B312" s="243" t="s">
        <v>96</v>
      </c>
      <c r="C312" s="250" t="s">
        <v>318</v>
      </c>
      <c r="D312" s="21">
        <v>2</v>
      </c>
      <c r="E312" s="109" t="s">
        <v>319</v>
      </c>
      <c r="F312" s="73"/>
      <c r="G312" s="267"/>
      <c r="H312" s="85">
        <f>SUM(F312:G312)*D312</f>
        <v>0</v>
      </c>
    </row>
    <row r="313" spans="1:8" ht="42.75" customHeight="1">
      <c r="A313" s="249"/>
      <c r="B313" s="243" t="s">
        <v>110</v>
      </c>
      <c r="C313" s="250" t="s">
        <v>320</v>
      </c>
      <c r="D313" s="21">
        <v>4</v>
      </c>
      <c r="E313" s="22" t="s">
        <v>319</v>
      </c>
      <c r="F313" s="73"/>
      <c r="G313" s="268"/>
      <c r="H313" s="85">
        <f>SUM(F313:G313)*D313</f>
        <v>0</v>
      </c>
    </row>
    <row r="314" spans="1:8" ht="29.25" customHeight="1">
      <c r="A314" s="249"/>
      <c r="B314" s="243" t="s">
        <v>111</v>
      </c>
      <c r="C314" s="250" t="s">
        <v>321</v>
      </c>
      <c r="D314" s="21">
        <v>1</v>
      </c>
      <c r="E314" s="22" t="s">
        <v>319</v>
      </c>
      <c r="F314" s="73"/>
      <c r="G314" s="268"/>
      <c r="H314" s="85">
        <f aca="true" t="shared" si="15" ref="H314:H327">SUM(F314:G314)*D314</f>
        <v>0</v>
      </c>
    </row>
    <row r="315" spans="1:8" ht="13.5" customHeight="1">
      <c r="A315" s="249"/>
      <c r="B315" s="243" t="s">
        <v>112</v>
      </c>
      <c r="C315" s="251" t="s">
        <v>322</v>
      </c>
      <c r="D315" s="21">
        <v>6</v>
      </c>
      <c r="E315" s="22" t="s">
        <v>323</v>
      </c>
      <c r="F315" s="73"/>
      <c r="G315" s="268"/>
      <c r="H315" s="85">
        <f t="shared" si="15"/>
        <v>0</v>
      </c>
    </row>
    <row r="316" spans="1:8" ht="13.5" customHeight="1">
      <c r="A316" s="249"/>
      <c r="B316" s="243" t="s">
        <v>181</v>
      </c>
      <c r="C316" s="251" t="s">
        <v>324</v>
      </c>
      <c r="D316" s="21">
        <v>6</v>
      </c>
      <c r="E316" s="22" t="s">
        <v>323</v>
      </c>
      <c r="F316" s="73"/>
      <c r="G316" s="268"/>
      <c r="H316" s="85">
        <f t="shared" si="15"/>
        <v>0</v>
      </c>
    </row>
    <row r="317" spans="1:8" ht="13.5" customHeight="1">
      <c r="A317" s="249"/>
      <c r="B317" s="243" t="s">
        <v>183</v>
      </c>
      <c r="C317" s="251" t="s">
        <v>325</v>
      </c>
      <c r="D317" s="21">
        <v>1.5</v>
      </c>
      <c r="E317" s="22" t="s">
        <v>19</v>
      </c>
      <c r="F317" s="73"/>
      <c r="G317" s="268"/>
      <c r="H317" s="85">
        <f t="shared" si="15"/>
        <v>0</v>
      </c>
    </row>
    <row r="318" spans="1:8" ht="13.5" customHeight="1">
      <c r="A318" s="249"/>
      <c r="B318" s="243" t="s">
        <v>186</v>
      </c>
      <c r="C318" s="251" t="s">
        <v>326</v>
      </c>
      <c r="D318" s="21">
        <v>12</v>
      </c>
      <c r="E318" s="22" t="s">
        <v>19</v>
      </c>
      <c r="F318" s="73"/>
      <c r="G318" s="268"/>
      <c r="H318" s="85">
        <f t="shared" si="15"/>
        <v>0</v>
      </c>
    </row>
    <row r="319" spans="1:8" ht="13.5" customHeight="1">
      <c r="A319" s="249"/>
      <c r="B319" s="243" t="s">
        <v>15</v>
      </c>
      <c r="C319" s="251" t="s">
        <v>327</v>
      </c>
      <c r="D319" s="21">
        <v>16</v>
      </c>
      <c r="E319" s="22" t="s">
        <v>19</v>
      </c>
      <c r="F319" s="73"/>
      <c r="G319" s="268"/>
      <c r="H319" s="85">
        <f t="shared" si="15"/>
        <v>0</v>
      </c>
    </row>
    <row r="320" spans="1:8" ht="13.5" customHeight="1">
      <c r="A320" s="249"/>
      <c r="B320" s="243" t="s">
        <v>60</v>
      </c>
      <c r="C320" s="251" t="s">
        <v>328</v>
      </c>
      <c r="D320" s="21">
        <v>12</v>
      </c>
      <c r="E320" s="22" t="s">
        <v>108</v>
      </c>
      <c r="F320" s="73"/>
      <c r="G320" s="268"/>
      <c r="H320" s="85">
        <f t="shared" si="15"/>
        <v>0</v>
      </c>
    </row>
    <row r="321" spans="1:8" ht="13.5" customHeight="1">
      <c r="A321" s="249"/>
      <c r="B321" s="243" t="s">
        <v>57</v>
      </c>
      <c r="C321" s="251" t="s">
        <v>329</v>
      </c>
      <c r="D321" s="21">
        <v>70</v>
      </c>
      <c r="E321" s="22" t="s">
        <v>108</v>
      </c>
      <c r="F321" s="73"/>
      <c r="G321" s="268"/>
      <c r="H321" s="85">
        <f t="shared" si="15"/>
        <v>0</v>
      </c>
    </row>
    <row r="322" spans="1:8" ht="13.5" customHeight="1">
      <c r="A322" s="249"/>
      <c r="B322" s="243" t="s">
        <v>56</v>
      </c>
      <c r="C322" s="251" t="s">
        <v>330</v>
      </c>
      <c r="D322" s="21">
        <v>65</v>
      </c>
      <c r="E322" s="22" t="s">
        <v>108</v>
      </c>
      <c r="F322" s="73"/>
      <c r="G322" s="268"/>
      <c r="H322" s="85">
        <f t="shared" si="15"/>
        <v>0</v>
      </c>
    </row>
    <row r="323" spans="1:8" ht="13.5" customHeight="1">
      <c r="A323" s="249"/>
      <c r="B323" s="243" t="s">
        <v>55</v>
      </c>
      <c r="C323" s="251" t="s">
        <v>414</v>
      </c>
      <c r="D323" s="21">
        <v>40</v>
      </c>
      <c r="E323" s="22" t="s">
        <v>108</v>
      </c>
      <c r="F323" s="73"/>
      <c r="G323" s="268"/>
      <c r="H323" s="85">
        <f t="shared" si="15"/>
        <v>0</v>
      </c>
    </row>
    <row r="324" spans="1:8" ht="13.5" customHeight="1">
      <c r="A324" s="249"/>
      <c r="B324" s="243" t="s">
        <v>54</v>
      </c>
      <c r="C324" s="251" t="s">
        <v>415</v>
      </c>
      <c r="D324" s="21">
        <v>40</v>
      </c>
      <c r="E324" s="22" t="s">
        <v>108</v>
      </c>
      <c r="F324" s="73"/>
      <c r="G324" s="268"/>
      <c r="H324" s="85">
        <f t="shared" si="15"/>
        <v>0</v>
      </c>
    </row>
    <row r="325" spans="1:8" ht="13.5" customHeight="1">
      <c r="A325" s="249"/>
      <c r="B325" s="243" t="s">
        <v>53</v>
      </c>
      <c r="C325" s="251" t="s">
        <v>331</v>
      </c>
      <c r="D325" s="21">
        <v>6</v>
      </c>
      <c r="E325" s="22" t="s">
        <v>19</v>
      </c>
      <c r="F325" s="73"/>
      <c r="G325" s="268"/>
      <c r="H325" s="85">
        <f t="shared" si="15"/>
        <v>0</v>
      </c>
    </row>
    <row r="326" spans="1:8" ht="13.5" customHeight="1">
      <c r="A326" s="249"/>
      <c r="B326" s="243" t="s">
        <v>52</v>
      </c>
      <c r="C326" s="251" t="s">
        <v>332</v>
      </c>
      <c r="D326" s="21">
        <v>120</v>
      </c>
      <c r="E326" s="22" t="s">
        <v>108</v>
      </c>
      <c r="F326" s="73"/>
      <c r="G326" s="268"/>
      <c r="H326" s="85">
        <f t="shared" si="15"/>
        <v>0</v>
      </c>
    </row>
    <row r="327" spans="1:8" ht="13.5" customHeight="1">
      <c r="A327" s="249"/>
      <c r="B327" s="243" t="s">
        <v>51</v>
      </c>
      <c r="C327" s="251" t="s">
        <v>333</v>
      </c>
      <c r="D327" s="21">
        <v>6</v>
      </c>
      <c r="E327" s="22" t="s">
        <v>118</v>
      </c>
      <c r="F327" s="73"/>
      <c r="G327" s="268"/>
      <c r="H327" s="85">
        <f t="shared" si="15"/>
        <v>0</v>
      </c>
    </row>
    <row r="328" spans="1:8" ht="13.5" customHeight="1">
      <c r="A328" s="249"/>
      <c r="B328" s="243" t="s">
        <v>50</v>
      </c>
      <c r="C328" s="251" t="s">
        <v>334</v>
      </c>
      <c r="D328" s="21">
        <v>1</v>
      </c>
      <c r="E328" s="22" t="s">
        <v>229</v>
      </c>
      <c r="F328" s="73"/>
      <c r="G328" s="268"/>
      <c r="H328" s="85">
        <f>SUM(F328:G328)*D328</f>
        <v>0</v>
      </c>
    </row>
    <row r="329" spans="1:8" ht="47.25" customHeight="1">
      <c r="A329" s="249"/>
      <c r="B329" s="243" t="s">
        <v>49</v>
      </c>
      <c r="C329" s="252" t="s">
        <v>416</v>
      </c>
      <c r="D329" s="21">
        <v>1</v>
      </c>
      <c r="E329" s="22" t="s">
        <v>89</v>
      </c>
      <c r="F329" s="73"/>
      <c r="G329" s="268"/>
      <c r="H329" s="85">
        <f>SUM(F329:G329)*D329</f>
        <v>0</v>
      </c>
    </row>
    <row r="330" spans="1:8" ht="13.5" customHeight="1">
      <c r="A330" s="249"/>
      <c r="B330" s="243" t="s">
        <v>48</v>
      </c>
      <c r="C330" s="252" t="s">
        <v>417</v>
      </c>
      <c r="D330" s="21">
        <v>1</v>
      </c>
      <c r="E330" s="22" t="s">
        <v>319</v>
      </c>
      <c r="F330" s="73"/>
      <c r="G330" s="268"/>
      <c r="H330" s="85">
        <f>SUM(F330:G330)*D330</f>
        <v>0</v>
      </c>
    </row>
    <row r="331" spans="1:8" ht="13.5" customHeight="1">
      <c r="A331" s="249"/>
      <c r="B331" s="243" t="s">
        <v>47</v>
      </c>
      <c r="C331" s="252" t="s">
        <v>335</v>
      </c>
      <c r="D331" s="21">
        <v>1</v>
      </c>
      <c r="E331" s="22" t="s">
        <v>319</v>
      </c>
      <c r="F331" s="73"/>
      <c r="G331" s="268"/>
      <c r="H331" s="85">
        <f>SUM(F331:G331)*D331</f>
        <v>0</v>
      </c>
    </row>
    <row r="332" spans="1:8" ht="13.5" customHeight="1">
      <c r="A332" s="249"/>
      <c r="B332" s="243" t="s">
        <v>46</v>
      </c>
      <c r="C332" s="251" t="s">
        <v>337</v>
      </c>
      <c r="D332" s="21">
        <v>1</v>
      </c>
      <c r="E332" s="22" t="s">
        <v>89</v>
      </c>
      <c r="F332" s="73"/>
      <c r="G332" s="268"/>
      <c r="H332" s="85">
        <f aca="true" t="shared" si="16" ref="H332:H340">SUM(F332:G332)*D332</f>
        <v>0</v>
      </c>
    </row>
    <row r="333" spans="1:8" ht="29.25" customHeight="1">
      <c r="A333" s="249"/>
      <c r="B333" s="243" t="s">
        <v>45</v>
      </c>
      <c r="C333" s="251" t="s">
        <v>339</v>
      </c>
      <c r="D333" s="21">
        <v>1</v>
      </c>
      <c r="E333" s="22" t="s">
        <v>319</v>
      </c>
      <c r="F333" s="73"/>
      <c r="G333" s="268"/>
      <c r="H333" s="85">
        <f t="shared" si="16"/>
        <v>0</v>
      </c>
    </row>
    <row r="334" spans="1:8" ht="13.5" customHeight="1">
      <c r="A334" s="249"/>
      <c r="B334" s="243" t="s">
        <v>336</v>
      </c>
      <c r="C334" s="251" t="s">
        <v>341</v>
      </c>
      <c r="D334" s="21">
        <v>30</v>
      </c>
      <c r="E334" s="22" t="s">
        <v>19</v>
      </c>
      <c r="F334" s="73"/>
      <c r="G334" s="268"/>
      <c r="H334" s="85">
        <f t="shared" si="16"/>
        <v>0</v>
      </c>
    </row>
    <row r="335" spans="1:8" ht="30" customHeight="1">
      <c r="A335" s="249"/>
      <c r="B335" s="243" t="s">
        <v>338</v>
      </c>
      <c r="C335" s="251" t="s">
        <v>418</v>
      </c>
      <c r="D335" s="21">
        <v>1</v>
      </c>
      <c r="E335" s="22" t="s">
        <v>319</v>
      </c>
      <c r="F335" s="73"/>
      <c r="G335" s="268"/>
      <c r="H335" s="85">
        <f t="shared" si="16"/>
        <v>0</v>
      </c>
    </row>
    <row r="336" spans="1:8" ht="13.5" customHeight="1">
      <c r="A336" s="249"/>
      <c r="B336" s="243" t="s">
        <v>340</v>
      </c>
      <c r="C336" s="251" t="s">
        <v>419</v>
      </c>
      <c r="D336" s="21">
        <v>1</v>
      </c>
      <c r="E336" s="22" t="s">
        <v>319</v>
      </c>
      <c r="F336" s="73"/>
      <c r="G336" s="268"/>
      <c r="H336" s="85">
        <f t="shared" si="16"/>
        <v>0</v>
      </c>
    </row>
    <row r="337" spans="1:8" ht="13.5" customHeight="1">
      <c r="A337" s="249"/>
      <c r="B337" s="243" t="s">
        <v>342</v>
      </c>
      <c r="C337" s="251" t="s">
        <v>420</v>
      </c>
      <c r="D337" s="21">
        <v>60</v>
      </c>
      <c r="E337" s="22" t="s">
        <v>19</v>
      </c>
      <c r="F337" s="73"/>
      <c r="G337" s="268"/>
      <c r="H337" s="85">
        <f t="shared" si="16"/>
        <v>0</v>
      </c>
    </row>
    <row r="338" spans="1:8" ht="13.5" customHeight="1">
      <c r="A338" s="249"/>
      <c r="B338" s="243" t="s">
        <v>421</v>
      </c>
      <c r="C338" s="251" t="s">
        <v>422</v>
      </c>
      <c r="D338" s="21">
        <v>3</v>
      </c>
      <c r="E338" s="22" t="s">
        <v>319</v>
      </c>
      <c r="F338" s="73"/>
      <c r="G338" s="268"/>
      <c r="H338" s="85">
        <f t="shared" si="16"/>
        <v>0</v>
      </c>
    </row>
    <row r="339" spans="1:8" ht="30" customHeight="1">
      <c r="A339" s="249"/>
      <c r="B339" s="243" t="s">
        <v>423</v>
      </c>
      <c r="C339" s="251" t="s">
        <v>424</v>
      </c>
      <c r="D339" s="21">
        <v>6</v>
      </c>
      <c r="E339" s="22" t="s">
        <v>108</v>
      </c>
      <c r="F339" s="73"/>
      <c r="G339" s="268"/>
      <c r="H339" s="85">
        <f t="shared" si="16"/>
        <v>0</v>
      </c>
    </row>
    <row r="340" spans="1:8" ht="33" customHeight="1">
      <c r="A340" s="249"/>
      <c r="B340" s="253" t="s">
        <v>425</v>
      </c>
      <c r="C340" s="251" t="s">
        <v>343</v>
      </c>
      <c r="D340" s="21">
        <v>7</v>
      </c>
      <c r="E340" s="22" t="s">
        <v>319</v>
      </c>
      <c r="F340" s="73"/>
      <c r="G340" s="268"/>
      <c r="H340" s="85">
        <f t="shared" si="16"/>
        <v>0</v>
      </c>
    </row>
    <row r="341" spans="1:8" ht="13.5" customHeight="1">
      <c r="A341" s="254"/>
      <c r="B341" s="255"/>
      <c r="C341" s="256" t="s">
        <v>426</v>
      </c>
      <c r="D341" s="257"/>
      <c r="E341" s="258"/>
      <c r="F341" s="200">
        <f>SUMPRODUCT(F312:F340,D312:D340)</f>
        <v>0</v>
      </c>
      <c r="G341" s="200">
        <f>SUMPRODUCT(G312:G340,D312:D340)</f>
        <v>0</v>
      </c>
      <c r="H341" s="201">
        <f>SUM(H312:H340)</f>
        <v>0</v>
      </c>
    </row>
    <row r="342" spans="1:8" ht="13.5" customHeight="1" thickBot="1">
      <c r="A342" s="259" t="s">
        <v>114</v>
      </c>
      <c r="B342" s="260"/>
      <c r="C342" s="260" t="s">
        <v>155</v>
      </c>
      <c r="D342" s="261"/>
      <c r="E342" s="261"/>
      <c r="F342" s="262">
        <f>SUM(F341,F309,F145)</f>
        <v>0</v>
      </c>
      <c r="G342" s="262">
        <f>SUM(G341,G309,G145)</f>
        <v>0</v>
      </c>
      <c r="H342" s="263">
        <f>SUM(H341,H309,H145)</f>
        <v>0</v>
      </c>
    </row>
    <row r="343" spans="1:8" ht="13.5" customHeight="1">
      <c r="A343" s="95"/>
      <c r="B343" s="96"/>
      <c r="C343" s="97"/>
      <c r="D343" s="98"/>
      <c r="E343" s="99"/>
      <c r="F343" s="100"/>
      <c r="G343" s="100"/>
      <c r="H343" s="101"/>
    </row>
  </sheetData>
  <sheetProtection password="C690" sheet="1"/>
  <mergeCells count="20">
    <mergeCell ref="D9:H9"/>
    <mergeCell ref="C11:C12"/>
    <mergeCell ref="D10:F10"/>
    <mergeCell ref="A1:H1"/>
    <mergeCell ref="A2:H2"/>
    <mergeCell ref="A3:H3"/>
    <mergeCell ref="A4:H4"/>
    <mergeCell ref="A5:H5"/>
    <mergeCell ref="A7:H7"/>
    <mergeCell ref="H11:H12"/>
    <mergeCell ref="A10:B10"/>
    <mergeCell ref="B11:B12"/>
    <mergeCell ref="G10:H10"/>
    <mergeCell ref="D11:D12"/>
    <mergeCell ref="E11:E12"/>
    <mergeCell ref="A6:H6"/>
    <mergeCell ref="A11:A12"/>
    <mergeCell ref="F11:G11"/>
    <mergeCell ref="A8:D8"/>
    <mergeCell ref="A9:B9"/>
  </mergeCells>
  <hyperlinks>
    <hyperlink ref="C263" display="Eletrocalha perfurada 50x50mm "/>
  </hyperlinks>
  <printOptions horizontalCentered="1"/>
  <pageMargins left="0.7" right="0.7" top="1.1533333333333333" bottom="0.75" header="0.3" footer="0.3"/>
  <pageSetup horizontalDpi="600" verticalDpi="600" orientation="landscape" scale="80" r:id="rId3"/>
  <headerFooter alignWithMargins="0">
    <oddHeader>&amp;L&amp;"MS Sans Serif,Negrito"&amp;12&amp;G
&amp;"Arial,Normal"&amp;9UNIDADE DE ENGENHARIA
Gerência de Projetos e Obras Civis
&amp;R&amp;"MS Sans Serif,Negrito"&amp;8FOLHA &amp;P/&amp;N
AGÊNCIA    Nº PLANILHA
AG. ESPUMOSO/RS</oddHeader>
    <oddFooter>&amp;LÁREA:                              EXEC.:                        CONF.:      &amp;C  AUTORIZ.:     &amp;R
FORNECEDOR:        DATA: __/__/__   
&amp;F</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Stelamaris Pinto Peraca Hax</cp:lastModifiedBy>
  <cp:lastPrinted>2017-05-31T15:32:55Z</cp:lastPrinted>
  <dcterms:created xsi:type="dcterms:W3CDTF">2000-05-25T11:19:14Z</dcterms:created>
  <dcterms:modified xsi:type="dcterms:W3CDTF">2017-06-05T12:33:14Z</dcterms:modified>
  <cp:category/>
  <cp:version/>
  <cp:contentType/>
  <cp:contentStatus/>
</cp:coreProperties>
</file>